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29" sheetId="1" r:id="rId1"/>
  </sheets>
  <definedNames>
    <definedName name="_xlnm._FilterDatabase" localSheetId="0" hidden="1">'Cuadro 29'!$B$4:$I$169</definedName>
    <definedName name="_xlnm.Print_Area" localSheetId="0">'Cuadro 29'!$A$1:$H$170</definedName>
    <definedName name="_xlnm.Print_Titles" localSheetId="0">'Cuadro 29'!$1:$3</definedName>
  </definedNames>
  <calcPr calcId="152511"/>
</workbook>
</file>

<file path=xl/calcChain.xml><?xml version="1.0" encoding="utf-8"?>
<calcChain xmlns="http://schemas.openxmlformats.org/spreadsheetml/2006/main">
  <c r="C166" i="1" l="1"/>
  <c r="D166" i="1"/>
  <c r="E166" i="1"/>
  <c r="F166" i="1"/>
  <c r="G166" i="1"/>
  <c r="H166" i="1"/>
  <c r="B166" i="1"/>
  <c r="C164" i="1"/>
  <c r="D164" i="1"/>
  <c r="E164" i="1"/>
  <c r="F164" i="1"/>
  <c r="G164" i="1"/>
  <c r="H164" i="1"/>
  <c r="B164" i="1"/>
  <c r="G163" i="1"/>
  <c r="H163" i="1"/>
  <c r="C161" i="1"/>
  <c r="C160" i="1" s="1"/>
  <c r="D161" i="1"/>
  <c r="D160" i="1" s="1"/>
  <c r="E161" i="1"/>
  <c r="E160" i="1" s="1"/>
  <c r="F161" i="1"/>
  <c r="F160" i="1" s="1"/>
  <c r="G161" i="1"/>
  <c r="G160" i="1" s="1"/>
  <c r="H161" i="1"/>
  <c r="H160" i="1" s="1"/>
  <c r="B161" i="1"/>
  <c r="B160" i="1" s="1"/>
  <c r="C157" i="1"/>
  <c r="D157" i="1"/>
  <c r="E157" i="1"/>
  <c r="F157" i="1"/>
  <c r="G157" i="1"/>
  <c r="H157" i="1"/>
  <c r="B157" i="1"/>
  <c r="C152" i="1"/>
  <c r="D152" i="1"/>
  <c r="E152" i="1"/>
  <c r="F152" i="1"/>
  <c r="G152" i="1"/>
  <c r="H152" i="1"/>
  <c r="B152" i="1"/>
  <c r="C150" i="1"/>
  <c r="D150" i="1"/>
  <c r="E150" i="1"/>
  <c r="F150" i="1"/>
  <c r="G150" i="1"/>
  <c r="H150" i="1"/>
  <c r="B150" i="1"/>
  <c r="C147" i="1"/>
  <c r="D147" i="1"/>
  <c r="E147" i="1"/>
  <c r="F147" i="1"/>
  <c r="G147" i="1"/>
  <c r="H147" i="1"/>
  <c r="B147" i="1"/>
  <c r="C145" i="1"/>
  <c r="D145" i="1"/>
  <c r="E145" i="1"/>
  <c r="F145" i="1"/>
  <c r="G145" i="1"/>
  <c r="H145" i="1"/>
  <c r="B145" i="1"/>
  <c r="D163" i="1" l="1"/>
  <c r="C163" i="1"/>
  <c r="E163" i="1"/>
  <c r="F163" i="1"/>
  <c r="B163" i="1"/>
  <c r="G144" i="1"/>
  <c r="H144" i="1"/>
  <c r="F144" i="1"/>
  <c r="E144" i="1"/>
  <c r="D144" i="1"/>
  <c r="C144" i="1"/>
  <c r="B144" i="1"/>
  <c r="C141" i="1"/>
  <c r="D141" i="1"/>
  <c r="E141" i="1"/>
  <c r="F141" i="1"/>
  <c r="G141" i="1"/>
  <c r="H141" i="1"/>
  <c r="B141" i="1"/>
  <c r="C133" i="1"/>
  <c r="D133" i="1"/>
  <c r="E133" i="1"/>
  <c r="F133" i="1"/>
  <c r="G133" i="1"/>
  <c r="H133" i="1"/>
  <c r="B133" i="1"/>
  <c r="C129" i="1"/>
  <c r="D129" i="1"/>
  <c r="E129" i="1"/>
  <c r="F129" i="1"/>
  <c r="G129" i="1"/>
  <c r="H129" i="1"/>
  <c r="B129" i="1"/>
  <c r="C123" i="1"/>
  <c r="D123" i="1"/>
  <c r="E123" i="1"/>
  <c r="F123" i="1"/>
  <c r="G123" i="1"/>
  <c r="H123" i="1"/>
  <c r="B123" i="1"/>
  <c r="C119" i="1"/>
  <c r="C118" i="1" s="1"/>
  <c r="D119" i="1"/>
  <c r="E119" i="1"/>
  <c r="F119" i="1"/>
  <c r="G119" i="1"/>
  <c r="H119" i="1"/>
  <c r="B119" i="1"/>
  <c r="C116" i="1"/>
  <c r="D116" i="1"/>
  <c r="E116" i="1"/>
  <c r="F116" i="1"/>
  <c r="G116" i="1"/>
  <c r="H116" i="1"/>
  <c r="B116" i="1"/>
  <c r="C106" i="1"/>
  <c r="D106" i="1"/>
  <c r="E106" i="1"/>
  <c r="F106" i="1"/>
  <c r="G106" i="1"/>
  <c r="H106" i="1"/>
  <c r="B106" i="1"/>
  <c r="C104" i="1"/>
  <c r="D104" i="1"/>
  <c r="E104" i="1"/>
  <c r="F104" i="1"/>
  <c r="G104" i="1"/>
  <c r="H104" i="1"/>
  <c r="B104" i="1"/>
  <c r="C101" i="1"/>
  <c r="D101" i="1"/>
  <c r="E101" i="1"/>
  <c r="F101" i="1"/>
  <c r="G101" i="1"/>
  <c r="H101" i="1"/>
  <c r="B101" i="1"/>
  <c r="C99" i="1"/>
  <c r="D99" i="1"/>
  <c r="E99" i="1"/>
  <c r="F99" i="1"/>
  <c r="G99" i="1"/>
  <c r="H99" i="1"/>
  <c r="B99" i="1"/>
  <c r="C95" i="1"/>
  <c r="D95" i="1"/>
  <c r="E95" i="1"/>
  <c r="F95" i="1"/>
  <c r="G95" i="1"/>
  <c r="H95" i="1"/>
  <c r="B95" i="1"/>
  <c r="C93" i="1"/>
  <c r="D93" i="1"/>
  <c r="E93" i="1"/>
  <c r="F93" i="1"/>
  <c r="G93" i="1"/>
  <c r="H93" i="1"/>
  <c r="B93" i="1"/>
  <c r="C91" i="1"/>
  <c r="D91" i="1"/>
  <c r="E91" i="1"/>
  <c r="F91" i="1"/>
  <c r="G91" i="1"/>
  <c r="H91" i="1"/>
  <c r="B91" i="1"/>
  <c r="C88" i="1"/>
  <c r="D88" i="1"/>
  <c r="E88" i="1"/>
  <c r="F88" i="1"/>
  <c r="G88" i="1"/>
  <c r="H88" i="1"/>
  <c r="B88" i="1"/>
  <c r="C86" i="1"/>
  <c r="D86" i="1"/>
  <c r="E86" i="1"/>
  <c r="F86" i="1"/>
  <c r="G86" i="1"/>
  <c r="H86" i="1"/>
  <c r="B86" i="1"/>
  <c r="C84" i="1"/>
  <c r="D84" i="1"/>
  <c r="E84" i="1"/>
  <c r="F84" i="1"/>
  <c r="G84" i="1"/>
  <c r="H84" i="1"/>
  <c r="B84" i="1"/>
  <c r="C82" i="1"/>
  <c r="D82" i="1"/>
  <c r="E82" i="1"/>
  <c r="F82" i="1"/>
  <c r="G82" i="1"/>
  <c r="H82" i="1"/>
  <c r="B82" i="1"/>
  <c r="C79" i="1"/>
  <c r="D79" i="1"/>
  <c r="E79" i="1"/>
  <c r="F79" i="1"/>
  <c r="G79" i="1"/>
  <c r="H79" i="1"/>
  <c r="B79" i="1"/>
  <c r="C75" i="1"/>
  <c r="D75" i="1"/>
  <c r="E75" i="1"/>
  <c r="F75" i="1"/>
  <c r="G75" i="1"/>
  <c r="H75" i="1"/>
  <c r="B75" i="1"/>
  <c r="C73" i="1"/>
  <c r="D73" i="1"/>
  <c r="E73" i="1"/>
  <c r="F73" i="1"/>
  <c r="G73" i="1"/>
  <c r="H73" i="1"/>
  <c r="B73" i="1"/>
  <c r="C67" i="1"/>
  <c r="D67" i="1"/>
  <c r="E67" i="1"/>
  <c r="F67" i="1"/>
  <c r="G67" i="1"/>
  <c r="H67" i="1"/>
  <c r="B67" i="1"/>
  <c r="C65" i="1"/>
  <c r="D65" i="1"/>
  <c r="E65" i="1"/>
  <c r="F65" i="1"/>
  <c r="G65" i="1"/>
  <c r="H65" i="1"/>
  <c r="B65" i="1"/>
  <c r="C63" i="1"/>
  <c r="D63" i="1"/>
  <c r="E63" i="1"/>
  <c r="F63" i="1"/>
  <c r="G63" i="1"/>
  <c r="H63" i="1"/>
  <c r="B63" i="1"/>
  <c r="C61" i="1"/>
  <c r="D61" i="1"/>
  <c r="E61" i="1"/>
  <c r="F61" i="1"/>
  <c r="G61" i="1"/>
  <c r="H61" i="1"/>
  <c r="B61" i="1"/>
  <c r="C59" i="1"/>
  <c r="D59" i="1"/>
  <c r="E59" i="1"/>
  <c r="F59" i="1"/>
  <c r="G59" i="1"/>
  <c r="H59" i="1"/>
  <c r="B59" i="1"/>
  <c r="C53" i="1"/>
  <c r="D53" i="1"/>
  <c r="E53" i="1"/>
  <c r="F53" i="1"/>
  <c r="G53" i="1"/>
  <c r="H53" i="1"/>
  <c r="B53" i="1"/>
  <c r="C51" i="1"/>
  <c r="D51" i="1"/>
  <c r="E51" i="1"/>
  <c r="F51" i="1"/>
  <c r="G51" i="1"/>
  <c r="H51" i="1"/>
  <c r="B51" i="1"/>
  <c r="C46" i="1"/>
  <c r="D46" i="1"/>
  <c r="E46" i="1"/>
  <c r="F46" i="1"/>
  <c r="G46" i="1"/>
  <c r="H46" i="1"/>
  <c r="B46" i="1"/>
  <c r="C40" i="1"/>
  <c r="D40" i="1"/>
  <c r="E40" i="1"/>
  <c r="F40" i="1"/>
  <c r="G40" i="1"/>
  <c r="H40" i="1"/>
  <c r="B40" i="1"/>
  <c r="C37" i="1"/>
  <c r="D37" i="1"/>
  <c r="E37" i="1"/>
  <c r="F37" i="1"/>
  <c r="G37" i="1"/>
  <c r="H37" i="1"/>
  <c r="B37" i="1"/>
  <c r="C34" i="1"/>
  <c r="D34" i="1"/>
  <c r="E34" i="1"/>
  <c r="F34" i="1"/>
  <c r="G34" i="1"/>
  <c r="H34" i="1"/>
  <c r="B34" i="1"/>
  <c r="G27" i="1"/>
  <c r="H27" i="1"/>
  <c r="C28" i="1"/>
  <c r="C27" i="1" s="1"/>
  <c r="D28" i="1"/>
  <c r="D27" i="1" s="1"/>
  <c r="E28" i="1"/>
  <c r="E27" i="1" s="1"/>
  <c r="F28" i="1"/>
  <c r="F27" i="1" s="1"/>
  <c r="G28" i="1"/>
  <c r="H28" i="1"/>
  <c r="B28" i="1"/>
  <c r="B27" i="1"/>
  <c r="C20" i="1"/>
  <c r="D20" i="1"/>
  <c r="E20" i="1"/>
  <c r="F20" i="1"/>
  <c r="G20" i="1"/>
  <c r="H20" i="1"/>
  <c r="B20" i="1"/>
  <c r="C18" i="1"/>
  <c r="D18" i="1"/>
  <c r="E18" i="1"/>
  <c r="F18" i="1"/>
  <c r="G18" i="1"/>
  <c r="H18" i="1"/>
  <c r="B18" i="1"/>
  <c r="C16" i="1"/>
  <c r="D16" i="1"/>
  <c r="E16" i="1"/>
  <c r="F16" i="1"/>
  <c r="G16" i="1"/>
  <c r="H16" i="1"/>
  <c r="B16" i="1"/>
  <c r="C14" i="1"/>
  <c r="D14" i="1"/>
  <c r="E14" i="1"/>
  <c r="F14" i="1"/>
  <c r="G14" i="1"/>
  <c r="H14" i="1"/>
  <c r="B14" i="1"/>
  <c r="C9" i="1"/>
  <c r="D9" i="1"/>
  <c r="E9" i="1"/>
  <c r="F9" i="1"/>
  <c r="G9" i="1"/>
  <c r="H9" i="1"/>
  <c r="B9" i="1"/>
  <c r="C6" i="1"/>
  <c r="C5" i="1" s="1"/>
  <c r="D6" i="1"/>
  <c r="D5" i="1" s="1"/>
  <c r="E6" i="1"/>
  <c r="E5" i="1" s="1"/>
  <c r="F6" i="1"/>
  <c r="F5" i="1" s="1"/>
  <c r="G6" i="1"/>
  <c r="G5" i="1" s="1"/>
  <c r="H6" i="1"/>
  <c r="H5" i="1" s="1"/>
  <c r="B6" i="1"/>
  <c r="B5" i="1" s="1"/>
  <c r="H103" i="1" l="1"/>
  <c r="B78" i="1"/>
  <c r="G118" i="1"/>
  <c r="H118" i="1"/>
  <c r="F118" i="1"/>
  <c r="E118" i="1"/>
  <c r="D118" i="1"/>
  <c r="B118" i="1"/>
  <c r="F103" i="1"/>
  <c r="G103" i="1"/>
  <c r="E103" i="1"/>
  <c r="D103" i="1"/>
  <c r="C103" i="1"/>
  <c r="B103" i="1"/>
  <c r="H90" i="1"/>
  <c r="G90" i="1"/>
  <c r="F90" i="1"/>
  <c r="E90" i="1"/>
  <c r="D90" i="1"/>
  <c r="C90" i="1"/>
  <c r="B90" i="1"/>
  <c r="H78" i="1"/>
  <c r="G78" i="1"/>
  <c r="F78" i="1"/>
  <c r="E78" i="1"/>
  <c r="D78" i="1"/>
  <c r="C78" i="1"/>
  <c r="H72" i="1"/>
  <c r="F72" i="1"/>
  <c r="D72" i="1"/>
  <c r="G72" i="1"/>
  <c r="E72" i="1"/>
  <c r="C72" i="1"/>
  <c r="B72" i="1"/>
  <c r="G33" i="1"/>
  <c r="H33" i="1"/>
  <c r="F33" i="1"/>
  <c r="D33" i="1"/>
  <c r="E33" i="1"/>
  <c r="C33" i="1"/>
  <c r="B33" i="1"/>
  <c r="G8" i="1"/>
  <c r="F8" i="1"/>
  <c r="H8" i="1"/>
  <c r="E8" i="1"/>
  <c r="C8" i="1"/>
  <c r="D8" i="1"/>
  <c r="B8" i="1"/>
  <c r="B4" i="1" l="1"/>
  <c r="G4" i="1"/>
  <c r="F4" i="1"/>
  <c r="E4" i="1"/>
  <c r="H4" i="1"/>
  <c r="D4" i="1"/>
  <c r="C4" i="1"/>
</calcChain>
</file>

<file path=xl/sharedStrings.xml><?xml version="1.0" encoding="utf-8"?>
<sst xmlns="http://schemas.openxmlformats.org/spreadsheetml/2006/main" count="692" uniqueCount="178">
  <si>
    <t>Provincia, comarca indígena, distrito y corregimiento</t>
  </si>
  <si>
    <t>En edad productiva</t>
  </si>
  <si>
    <t>Total</t>
  </si>
  <si>
    <t>Cultivo Compacto</t>
  </si>
  <si>
    <t>Cultivo no Compacto</t>
  </si>
  <si>
    <t>Herrera</t>
  </si>
  <si>
    <t>Los Santos</t>
  </si>
  <si>
    <t>Panamá</t>
  </si>
  <si>
    <t>Bocas del Toro</t>
  </si>
  <si>
    <t>Coclé</t>
  </si>
  <si>
    <t>Chiriquí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</si>
  <si>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</si>
  <si>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</si>
  <si>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</si>
  <si>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</si>
  <si>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</si>
  <si>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</si>
  <si>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</t>
  </si>
  <si>
    <t xml:space="preserve">      </t>
  </si>
  <si>
    <t xml:space="preserve">   Changuinola</t>
  </si>
  <si>
    <t xml:space="preserve">      El Empalme</t>
  </si>
  <si>
    <t xml:space="preserve">   Antón</t>
  </si>
  <si>
    <t xml:space="preserve">      El Valle</t>
  </si>
  <si>
    <t xml:space="preserve">      Río Hato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</si>
  <si>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</si>
  <si>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</si>
  <si>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</si>
  <si>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</si>
  <si>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Natá</t>
  </si>
  <si>
    <t xml:space="preserve">      Las Huacas</t>
  </si>
  <si>
    <t xml:space="preserve">   Olá</t>
  </si>
  <si>
    <t xml:space="preserve">      El Palmar</t>
  </si>
  <si>
    <t xml:space="preserve">   Penonomé</t>
  </si>
  <si>
    <t xml:space="preserve">      Chiguirí Arriba</t>
  </si>
  <si>
    <t xml:space="preserve">      Toabré</t>
  </si>
  <si>
    <t xml:space="preserve">      Boca de Tucué</t>
  </si>
  <si>
    <t xml:space="preserve">      General Victoriano Lorenzo</t>
  </si>
  <si>
    <t xml:space="preserve">      Las Minas</t>
  </si>
  <si>
    <t xml:space="preserve">      Colón</t>
  </si>
  <si>
    <t xml:space="preserve">   Barú</t>
  </si>
  <si>
    <t xml:space="preserve">      Manaca</t>
  </si>
  <si>
    <t xml:space="preserve">   Boquerón</t>
  </si>
  <si>
    <t xml:space="preserve">      Guabal</t>
  </si>
  <si>
    <t xml:space="preserve">      Guayabal</t>
  </si>
  <si>
    <t xml:space="preserve">   Boquete</t>
  </si>
  <si>
    <t xml:space="preserve">      Bajo Boquete</t>
  </si>
  <si>
    <t xml:space="preserve">      Palmira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</si>
  <si>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</si>
  <si>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</si>
  <si>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</si>
  <si>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</si>
  <si>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La Estrella</t>
  </si>
  <si>
    <t xml:space="preserve">      Solano</t>
  </si>
  <si>
    <t xml:space="preserve">   David</t>
  </si>
  <si>
    <t xml:space="preserve">      David Sur</t>
  </si>
  <si>
    <t xml:space="preserve">   Dolega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</si>
  <si>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</si>
  <si>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</si>
  <si>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</si>
  <si>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</si>
  <si>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Gualaca</t>
  </si>
  <si>
    <t xml:space="preserve">      Hornito</t>
  </si>
  <si>
    <t xml:space="preserve">   Remedios</t>
  </si>
  <si>
    <t xml:space="preserve">      Santa Lucía</t>
  </si>
  <si>
    <t xml:space="preserve">   Renacimiento</t>
  </si>
  <si>
    <t xml:space="preserve">   San Félix</t>
  </si>
  <si>
    <t xml:space="preserve">      Lajas Adentro</t>
  </si>
  <si>
    <t xml:space="preserve">   Tierras Altas</t>
  </si>
  <si>
    <t xml:space="preserve">      Volcán</t>
  </si>
  <si>
    <t xml:space="preserve">      Cerro Punta</t>
  </si>
  <si>
    <t xml:space="preserve">      Cuesta de Piedra</t>
  </si>
  <si>
    <t xml:space="preserve">      Paso Ancho</t>
  </si>
  <si>
    <t xml:space="preserve">   Chepigana</t>
  </si>
  <si>
    <t xml:space="preserve">      Tucutí</t>
  </si>
  <si>
    <t xml:space="preserve">   Santa Fe</t>
  </si>
  <si>
    <t xml:space="preserve">      Río Congo</t>
  </si>
  <si>
    <t xml:space="preserve">      Santa Fe</t>
  </si>
  <si>
    <t xml:space="preserve">   Las Minas</t>
  </si>
  <si>
    <t xml:space="preserve">      Chepo</t>
  </si>
  <si>
    <t xml:space="preserve">   Los Pozos</t>
  </si>
  <si>
    <t xml:space="preserve">   Parita</t>
  </si>
  <si>
    <t xml:space="preserve">   Santa María</t>
  </si>
  <si>
    <t xml:space="preserve">   Guararé</t>
  </si>
  <si>
    <t xml:space="preserve">      El Macano</t>
  </si>
  <si>
    <t xml:space="preserve">   Las Tablas</t>
  </si>
  <si>
    <t xml:space="preserve">      Las Tablas Abajo</t>
  </si>
  <si>
    <t xml:space="preserve">   Los Santos</t>
  </si>
  <si>
    <t xml:space="preserve">      Las Guabas</t>
  </si>
  <si>
    <t xml:space="preserve">      Los Olivos</t>
  </si>
  <si>
    <t xml:space="preserve">      Agua Buena</t>
  </si>
  <si>
    <t xml:space="preserve">   Pocrí</t>
  </si>
  <si>
    <t xml:space="preserve">      Paraíso</t>
  </si>
  <si>
    <t xml:space="preserve">   Tonosí</t>
  </si>
  <si>
    <t xml:space="preserve">      Guánico</t>
  </si>
  <si>
    <t xml:space="preserve">   Chepo</t>
  </si>
  <si>
    <t xml:space="preserve">      Tortí</t>
  </si>
  <si>
    <t xml:space="preserve">   Panamá</t>
  </si>
  <si>
    <t xml:space="preserve">      Juan Díaz</t>
  </si>
  <si>
    <t xml:space="preserve">      Chilibre</t>
  </si>
  <si>
    <t xml:space="preserve">      Pacora</t>
  </si>
  <si>
    <t xml:space="preserve">      San Martín</t>
  </si>
  <si>
    <t xml:space="preserve">      Tocumen</t>
  </si>
  <si>
    <t xml:space="preserve">      24 de Diciembre</t>
  </si>
  <si>
    <t xml:space="preserve">      Ernesto Córdoba Campos</t>
  </si>
  <si>
    <t xml:space="preserve">      Caimitillo</t>
  </si>
  <si>
    <t xml:space="preserve">      Las Garzas</t>
  </si>
  <si>
    <t xml:space="preserve">   San Miguelito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</si>
  <si>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</si>
  <si>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</si>
  <si>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</si>
  <si>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</si>
  <si>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Burunga</t>
  </si>
  <si>
    <t xml:space="preserve">   Capira</t>
  </si>
  <si>
    <t xml:space="preserve">      Caimito</t>
  </si>
  <si>
    <t xml:space="preserve">      Cirí Grande</t>
  </si>
  <si>
    <t xml:space="preserve">      El Cacao</t>
  </si>
  <si>
    <t xml:space="preserve">      Villa Carmen</t>
  </si>
  <si>
    <t xml:space="preserve">      Villa Rosario</t>
  </si>
  <si>
    <t xml:space="preserve">   Chame</t>
  </si>
  <si>
    <t xml:space="preserve">      Buenos Aires</t>
  </si>
  <si>
    <t xml:space="preserve">      Las Lajas</t>
  </si>
  <si>
    <t xml:space="preserve">      Sorá</t>
  </si>
  <si>
    <t xml:space="preserve">   La Chorrera</t>
  </si>
  <si>
    <t xml:space="preserve">      Barrio Balboa</t>
  </si>
  <si>
    <t xml:space="preserve">      El Coco</t>
  </si>
  <si>
    <t xml:space="preserve">      Guadalupe</t>
  </si>
  <si>
    <t xml:space="preserve">      Herrera</t>
  </si>
  <si>
    <t xml:space="preserve">      La Represa</t>
  </si>
  <si>
    <t xml:space="preserve">      Playa Leona</t>
  </si>
  <si>
    <t xml:space="preserve">      Puerto Caimito</t>
  </si>
  <si>
    <t xml:space="preserve">   San Carlos</t>
  </si>
  <si>
    <t xml:space="preserve">      La Ermita</t>
  </si>
  <si>
    <t xml:space="preserve">      La Laguna</t>
  </si>
  <si>
    <t xml:space="preserve">   Atalaya</t>
  </si>
  <si>
    <t xml:space="preserve">      La Montañuela</t>
  </si>
  <si>
    <t xml:space="preserve">   Calobre</t>
  </si>
  <si>
    <t xml:space="preserve">      La Raya de Calobre</t>
  </si>
  <si>
    <t xml:space="preserve">      San José</t>
  </si>
  <si>
    <t xml:space="preserve">   San Francisco</t>
  </si>
  <si>
    <t xml:space="preserve">      Calovébora</t>
  </si>
  <si>
    <t xml:space="preserve">      El Alto</t>
  </si>
  <si>
    <t xml:space="preserve">   Santiago</t>
  </si>
  <si>
    <t xml:space="preserve">      Carlos Santana Ávila</t>
  </si>
  <si>
    <t xml:space="preserve">      Edwin Fábrega</t>
  </si>
  <si>
    <t xml:space="preserve">   Cémaco</t>
  </si>
  <si>
    <t xml:space="preserve">      Manuel Ortega</t>
  </si>
  <si>
    <t xml:space="preserve">   Müna</t>
  </si>
  <si>
    <t xml:space="preserve">      Dikeri</t>
  </si>
  <si>
    <t xml:space="preserve">   Nole Duima</t>
  </si>
  <si>
    <t xml:space="preserve">      Jädaberi</t>
  </si>
  <si>
    <t>-   Cantidad nula o cero.</t>
  </si>
  <si>
    <t>0.00   Cuando la cantidad es menor a la mitad de unidad o fracción decimal adoptada, para la expresión del dato.</t>
  </si>
  <si>
    <t>Cuadro 29.  EXPLOTACIONES, NÚMERO DE PLANTAS, SUPERFICIE Y COSECHA DE FRESA EN LA REPÚBLICA, SEGÚN PROVINCIA, COMARCA INDÍGENA, DISTRITO Y CORREGIMIENTO: AÑO AGRÍCOLA 2023/24</t>
  </si>
  <si>
    <t xml:space="preserve">   Ocú</t>
  </si>
  <si>
    <t>Explotaciones</t>
  </si>
  <si>
    <t>TOTAL</t>
  </si>
  <si>
    <t>Panamá Oeste</t>
  </si>
  <si>
    <t xml:space="preserve">      Penonomé (cabecera)</t>
  </si>
  <si>
    <t xml:space="preserve">      Puerto Armuelles (cabecera)</t>
  </si>
  <si>
    <t xml:space="preserve">      La Concepción (cabecera)</t>
  </si>
  <si>
    <t xml:space="preserve">      Dolega (cabecera)</t>
  </si>
  <si>
    <t xml:space="preserve">      Río Sereno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</si>
  <si>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</si>
  <si>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</si>
  <si>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</si>
  <si>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</si>
  <si>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Santa María (cabecera)</t>
  </si>
  <si>
    <t xml:space="preserve">      Santa Fe (cabecera)</t>
  </si>
  <si>
    <t>Cosecha 
(En libras)</t>
  </si>
  <si>
    <t>Superficie total 
(En hectáreas)</t>
  </si>
  <si>
    <t>NOTA: Las provincias, comarcas indígenas, distritos y corregimientos que no registraron aportación, no fueron incluidos en el cuadro.</t>
  </si>
  <si>
    <t xml:space="preserve">      Gatú o Gatucito</t>
  </si>
  <si>
    <t xml:space="preserve"> Colón</t>
  </si>
  <si>
    <t xml:space="preserve">        Buena Vista</t>
  </si>
  <si>
    <t xml:space="preserve">        Limón</t>
  </si>
  <si>
    <t xml:space="preserve">        Nueva Providencia</t>
  </si>
  <si>
    <t xml:space="preserve">        Cristóbal Este</t>
  </si>
  <si>
    <t xml:space="preserve">      Aserrío de Gariché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</si>
</sst>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Border="1"/>
    <xf numFmtId="0" fontId="5" fillId="3" borderId="8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right" vertical="center" wrapText="1"/>
    </xf>
    <xf numFmtId="166" fontId="3" fillId="2" borderId="0" xfId="1" applyNumberFormat="1" applyFont="1" applyFill="1" applyBorder="1" applyAlignment="1">
      <alignment horizontal="left" vertical="center" wrapText="1"/>
    </xf>
    <xf numFmtId="166" fontId="3" fillId="2" borderId="1" xfId="1" applyNumberFormat="1" applyFont="1" applyFill="1" applyBorder="1" applyAlignment="1">
      <alignment horizontal="right" vertical="center" wrapText="1"/>
    </xf>
    <xf numFmtId="166" fontId="3" fillId="2" borderId="10" xfId="1" applyNumberFormat="1" applyFont="1" applyFill="1" applyBorder="1" applyAlignment="1">
      <alignment horizontal="left" vertical="center" wrapText="1"/>
    </xf>
    <xf numFmtId="166" fontId="3" fillId="2" borderId="11" xfId="1" applyNumberFormat="1" applyFont="1" applyFill="1" applyBorder="1" applyAlignment="1">
      <alignment horizontal="right" vertical="center" wrapText="1"/>
    </xf>
    <xf numFmtId="165" fontId="2" fillId="2" borderId="2" xfId="1" applyNumberFormat="1" applyFont="1" applyFill="1" applyBorder="1" applyAlignment="1">
      <alignment horizontal="right" vertical="center" wrapText="1"/>
    </xf>
    <xf numFmtId="165" fontId="3" fillId="2" borderId="2" xfId="1" applyNumberFormat="1" applyFont="1" applyFill="1" applyBorder="1" applyAlignment="1">
      <alignment horizontal="right" vertical="center" wrapText="1"/>
    </xf>
    <xf numFmtId="165" fontId="3" fillId="2" borderId="12" xfId="1" applyNumberFormat="1" applyFont="1" applyFill="1" applyBorder="1" applyAlignment="1">
      <alignment horizontal="right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2" borderId="11" xfId="1" applyNumberFormat="1" applyFont="1" applyFill="1" applyBorder="1" applyAlignment="1">
      <alignment horizontal="right" vertical="center" wrapText="1"/>
    </xf>
    <xf numFmtId="0" fontId="6" fillId="2" borderId="0" xfId="0" applyFont="1" applyFill="1" applyBorder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vertical="center"/>
    </xf>
    <xf numFmtId="49" fontId="6" fillId="2" borderId="0" xfId="0" applyNumberFormat="1" applyFont="1" applyFill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6" fillId="2" borderId="0" xfId="0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6" fontId="2" fillId="2" borderId="13" xfId="1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5.7109375" style="1" customWidth="1"/>
    <col min="2" max="8" width="11" style="1" customWidth="1"/>
    <col min="9" max="9" width="9.140625" style="2"/>
    <col min="10" max="16384" width="9.140625" style="1"/>
  </cols>
  <sheetData>
    <row r="1" spans="1:10" ht="60" customHeight="1" x14ac:dyDescent="0.2">
      <c r="A1" s="27" t="s">
        <v>152</v>
      </c>
      <c r="B1" s="27"/>
      <c r="C1" s="27"/>
      <c r="D1" s="27"/>
      <c r="E1" s="27"/>
      <c r="F1" s="27"/>
      <c r="G1" s="27"/>
      <c r="H1" s="27"/>
    </row>
    <row r="2" spans="1:10" ht="30" customHeight="1" x14ac:dyDescent="0.2">
      <c r="A2" s="25" t="s">
        <v>0</v>
      </c>
      <c r="B2" s="28" t="s">
        <v>154</v>
      </c>
      <c r="C2" s="28"/>
      <c r="D2" s="28"/>
      <c r="E2" s="28" t="s">
        <v>16</v>
      </c>
      <c r="F2" s="28"/>
      <c r="G2" s="28" t="s">
        <v>169</v>
      </c>
      <c r="H2" s="30" t="s">
        <v>168</v>
      </c>
    </row>
    <row r="3" spans="1:10" ht="39.950000000000003" customHeight="1" x14ac:dyDescent="0.2">
      <c r="A3" s="26"/>
      <c r="B3" s="3" t="s">
        <v>2</v>
      </c>
      <c r="C3" s="3" t="s">
        <v>3</v>
      </c>
      <c r="D3" s="3" t="s">
        <v>4</v>
      </c>
      <c r="E3" s="3" t="s">
        <v>2</v>
      </c>
      <c r="F3" s="3" t="s">
        <v>1</v>
      </c>
      <c r="G3" s="29"/>
      <c r="H3" s="31"/>
    </row>
    <row r="4" spans="1:10" ht="21" customHeight="1" x14ac:dyDescent="0.2">
      <c r="A4" s="17" t="s">
        <v>155</v>
      </c>
      <c r="B4" s="4">
        <f>SUM(B5+B8+B27+B33+B72+B78+B90+B103+B118+B144+B160+B163)</f>
        <v>177</v>
      </c>
      <c r="C4" s="4">
        <f t="shared" ref="C4:H4" si="0">SUM(C5+C8+C27+C33+C72+C78+C90+C103+C118+C144+C160+C163)</f>
        <v>38</v>
      </c>
      <c r="D4" s="4">
        <f t="shared" si="0"/>
        <v>139</v>
      </c>
      <c r="E4" s="4">
        <f t="shared" si="0"/>
        <v>483562</v>
      </c>
      <c r="F4" s="4">
        <f t="shared" si="0"/>
        <v>439419</v>
      </c>
      <c r="G4" s="12">
        <f t="shared" si="0"/>
        <v>12.941950792999998</v>
      </c>
      <c r="H4" s="9">
        <f t="shared" si="0"/>
        <v>465352.05000000005</v>
      </c>
      <c r="I4" s="15" t="s">
        <v>17</v>
      </c>
      <c r="J4" s="16" t="s">
        <v>18</v>
      </c>
    </row>
    <row r="5" spans="1:10" ht="21" customHeight="1" x14ac:dyDescent="0.2">
      <c r="A5" s="5" t="s">
        <v>8</v>
      </c>
      <c r="B5" s="4">
        <f>SUM(B6)</f>
        <v>1</v>
      </c>
      <c r="C5" s="4">
        <f t="shared" ref="C5:H6" si="1">SUM(C6)</f>
        <v>0</v>
      </c>
      <c r="D5" s="4">
        <f t="shared" si="1"/>
        <v>1</v>
      </c>
      <c r="E5" s="4">
        <f t="shared" si="1"/>
        <v>15</v>
      </c>
      <c r="F5" s="4">
        <f t="shared" si="1"/>
        <v>3</v>
      </c>
      <c r="G5" s="12">
        <f t="shared" si="1"/>
        <v>2.4590199999999999E-4</v>
      </c>
      <c r="H5" s="9">
        <f t="shared" si="1"/>
        <v>1.5</v>
      </c>
      <c r="I5" s="15" t="s">
        <v>17</v>
      </c>
      <c r="J5" s="16" t="s">
        <v>18</v>
      </c>
    </row>
    <row r="6" spans="1:10" ht="21" customHeight="1" x14ac:dyDescent="0.2">
      <c r="A6" s="5" t="s">
        <v>19</v>
      </c>
      <c r="B6" s="4">
        <f>SUM(B7)</f>
        <v>1</v>
      </c>
      <c r="C6" s="4">
        <f t="shared" si="1"/>
        <v>0</v>
      </c>
      <c r="D6" s="4">
        <f t="shared" si="1"/>
        <v>1</v>
      </c>
      <c r="E6" s="4">
        <f t="shared" si="1"/>
        <v>15</v>
      </c>
      <c r="F6" s="4">
        <f t="shared" si="1"/>
        <v>3</v>
      </c>
      <c r="G6" s="12">
        <f t="shared" si="1"/>
        <v>2.4590199999999999E-4</v>
      </c>
      <c r="H6" s="9">
        <f t="shared" si="1"/>
        <v>1.5</v>
      </c>
      <c r="I6" s="15" t="s">
        <v>17</v>
      </c>
      <c r="J6" s="16" t="s">
        <v>18</v>
      </c>
    </row>
    <row r="7" spans="1:10" ht="15" customHeight="1" x14ac:dyDescent="0.2">
      <c r="A7" s="5" t="s">
        <v>20</v>
      </c>
      <c r="B7" s="6">
        <v>1</v>
      </c>
      <c r="C7" s="6" t="s">
        <v>15</v>
      </c>
      <c r="D7" s="6">
        <v>1</v>
      </c>
      <c r="E7" s="6">
        <v>15</v>
      </c>
      <c r="F7" s="6">
        <v>3</v>
      </c>
      <c r="G7" s="13">
        <v>2.4590199999999999E-4</v>
      </c>
      <c r="H7" s="10">
        <v>1.5</v>
      </c>
      <c r="I7" s="15" t="s">
        <v>17</v>
      </c>
      <c r="J7" s="16" t="s">
        <v>18</v>
      </c>
    </row>
    <row r="8" spans="1:10" ht="21" customHeight="1" x14ac:dyDescent="0.2">
      <c r="A8" s="5" t="s">
        <v>9</v>
      </c>
      <c r="B8" s="4">
        <f>SUM(B9+B14+B16+B18+B20)</f>
        <v>23</v>
      </c>
      <c r="C8" s="4">
        <f t="shared" ref="C8:H8" si="2">SUM(C9+C14+C16+C18+C20)</f>
        <v>0</v>
      </c>
      <c r="D8" s="4">
        <f t="shared" si="2"/>
        <v>23</v>
      </c>
      <c r="E8" s="4">
        <f t="shared" si="2"/>
        <v>97</v>
      </c>
      <c r="F8" s="4">
        <f t="shared" si="2"/>
        <v>29</v>
      </c>
      <c r="G8" s="12">
        <f t="shared" si="2"/>
        <v>1.5901589999999998E-3</v>
      </c>
      <c r="H8" s="9">
        <f t="shared" si="2"/>
        <v>55</v>
      </c>
      <c r="I8" s="15" t="s">
        <v>17</v>
      </c>
      <c r="J8" s="16" t="s">
        <v>18</v>
      </c>
    </row>
    <row r="9" spans="1:10" ht="21" customHeight="1" x14ac:dyDescent="0.2">
      <c r="A9" s="5" t="s">
        <v>21</v>
      </c>
      <c r="B9" s="4">
        <f>SUM(B10:B13)</f>
        <v>6</v>
      </c>
      <c r="C9" s="4">
        <f t="shared" ref="C9:H9" si="3">SUM(C10:C13)</f>
        <v>0</v>
      </c>
      <c r="D9" s="4">
        <f t="shared" si="3"/>
        <v>6</v>
      </c>
      <c r="E9" s="4">
        <f t="shared" si="3"/>
        <v>44</v>
      </c>
      <c r="F9" s="4">
        <f t="shared" si="3"/>
        <v>17</v>
      </c>
      <c r="G9" s="12">
        <f t="shared" si="3"/>
        <v>7.2131100000000009E-4</v>
      </c>
      <c r="H9" s="9">
        <f t="shared" si="3"/>
        <v>12</v>
      </c>
      <c r="I9" s="15" t="s">
        <v>17</v>
      </c>
      <c r="J9" s="16" t="s">
        <v>18</v>
      </c>
    </row>
    <row r="10" spans="1:10" ht="15" customHeight="1" x14ac:dyDescent="0.2">
      <c r="A10" s="5" t="s">
        <v>22</v>
      </c>
      <c r="B10" s="6">
        <v>2</v>
      </c>
      <c r="C10" s="6" t="s">
        <v>15</v>
      </c>
      <c r="D10" s="6">
        <v>2</v>
      </c>
      <c r="E10" s="6">
        <v>17</v>
      </c>
      <c r="F10" s="6">
        <v>17</v>
      </c>
      <c r="G10" s="13">
        <v>2.7868800000000003E-4</v>
      </c>
      <c r="H10" s="10">
        <v>12</v>
      </c>
      <c r="I10" s="15" t="s">
        <v>17</v>
      </c>
      <c r="J10" s="16" t="s">
        <v>18</v>
      </c>
    </row>
    <row r="11" spans="1:10" ht="15" customHeight="1" x14ac:dyDescent="0.2">
      <c r="A11" s="5" t="s">
        <v>23</v>
      </c>
      <c r="B11" s="6">
        <v>1</v>
      </c>
      <c r="C11" s="6" t="s">
        <v>15</v>
      </c>
      <c r="D11" s="6">
        <v>1</v>
      </c>
      <c r="E11" s="6">
        <v>5</v>
      </c>
      <c r="F11" s="6" t="s">
        <v>15</v>
      </c>
      <c r="G11" s="13">
        <v>8.1966999999999996E-5</v>
      </c>
      <c r="H11" s="10" t="s">
        <v>15</v>
      </c>
      <c r="I11" s="15" t="s">
        <v>17</v>
      </c>
      <c r="J11" s="16" t="s">
        <v>18</v>
      </c>
    </row>
    <row r="12" spans="1:10" ht="15" customHeight="1" x14ac:dyDescent="0.2">
      <c r="A12" s="5" t="s">
        <v>24</v>
      </c>
      <c r="B12" s="6">
        <v>2</v>
      </c>
      <c r="C12" s="6" t="s">
        <v>15</v>
      </c>
      <c r="D12" s="6">
        <v>2</v>
      </c>
      <c r="E12" s="6">
        <v>7</v>
      </c>
      <c r="F12" s="6" t="s">
        <v>15</v>
      </c>
      <c r="G12" s="13">
        <v>1.1475400000000001E-4</v>
      </c>
      <c r="H12" s="10" t="s">
        <v>15</v>
      </c>
      <c r="I12" s="15" t="s">
        <v>17</v>
      </c>
      <c r="J12" s="16" t="s">
        <v>18</v>
      </c>
    </row>
    <row r="13" spans="1:10" ht="15" customHeight="1" x14ac:dyDescent="0.2">
      <c r="A13" s="5" t="s">
        <v>25</v>
      </c>
      <c r="B13" s="6">
        <v>1</v>
      </c>
      <c r="C13" s="6" t="s">
        <v>15</v>
      </c>
      <c r="D13" s="6">
        <v>1</v>
      </c>
      <c r="E13" s="6">
        <v>15</v>
      </c>
      <c r="F13" s="6" t="s">
        <v>15</v>
      </c>
      <c r="G13" s="13">
        <v>2.4590199999999999E-4</v>
      </c>
      <c r="H13" s="10" t="s">
        <v>15</v>
      </c>
      <c r="I13" s="15" t="s">
        <v>17</v>
      </c>
      <c r="J13" s="16" t="s">
        <v>18</v>
      </c>
    </row>
    <row r="14" spans="1:10" ht="21" customHeight="1" x14ac:dyDescent="0.2">
      <c r="A14" s="5" t="s">
        <v>26</v>
      </c>
      <c r="B14" s="4">
        <f>SUM(B15)</f>
        <v>3</v>
      </c>
      <c r="C14" s="4">
        <f t="shared" ref="C14:H14" si="4">SUM(C15)</f>
        <v>0</v>
      </c>
      <c r="D14" s="4">
        <f t="shared" si="4"/>
        <v>3</v>
      </c>
      <c r="E14" s="4">
        <f t="shared" si="4"/>
        <v>5</v>
      </c>
      <c r="F14" s="4">
        <f t="shared" si="4"/>
        <v>2</v>
      </c>
      <c r="G14" s="12">
        <f t="shared" si="4"/>
        <v>8.1965999999999994E-5</v>
      </c>
      <c r="H14" s="9">
        <f t="shared" si="4"/>
        <v>2</v>
      </c>
      <c r="I14" s="15" t="s">
        <v>17</v>
      </c>
      <c r="J14" s="16" t="s">
        <v>18</v>
      </c>
    </row>
    <row r="15" spans="1:10" ht="15" customHeight="1" x14ac:dyDescent="0.2">
      <c r="A15" s="5" t="s">
        <v>27</v>
      </c>
      <c r="B15" s="6">
        <v>3</v>
      </c>
      <c r="C15" s="6" t="s">
        <v>15</v>
      </c>
      <c r="D15" s="6">
        <v>3</v>
      </c>
      <c r="E15" s="6">
        <v>5</v>
      </c>
      <c r="F15" s="6">
        <v>2</v>
      </c>
      <c r="G15" s="13">
        <v>8.1965999999999994E-5</v>
      </c>
      <c r="H15" s="10">
        <v>2</v>
      </c>
      <c r="I15" s="15" t="s">
        <v>17</v>
      </c>
      <c r="J15" s="16" t="s">
        <v>18</v>
      </c>
    </row>
    <row r="16" spans="1:10" ht="21" customHeight="1" x14ac:dyDescent="0.2">
      <c r="A16" s="5" t="s">
        <v>28</v>
      </c>
      <c r="B16" s="4">
        <f>SUM(B17)</f>
        <v>1</v>
      </c>
      <c r="C16" s="4">
        <f t="shared" ref="C16:H16" si="5">SUM(C17)</f>
        <v>0</v>
      </c>
      <c r="D16" s="4">
        <f t="shared" si="5"/>
        <v>1</v>
      </c>
      <c r="E16" s="4">
        <f t="shared" si="5"/>
        <v>1</v>
      </c>
      <c r="F16" s="4">
        <f t="shared" si="5"/>
        <v>0</v>
      </c>
      <c r="G16" s="12">
        <f t="shared" si="5"/>
        <v>1.6393E-5</v>
      </c>
      <c r="H16" s="9">
        <f t="shared" si="5"/>
        <v>0</v>
      </c>
      <c r="I16" s="15" t="s">
        <v>17</v>
      </c>
      <c r="J16" s="16" t="s">
        <v>18</v>
      </c>
    </row>
    <row r="17" spans="1:10" ht="15" customHeight="1" x14ac:dyDescent="0.2">
      <c r="A17" s="5" t="s">
        <v>29</v>
      </c>
      <c r="B17" s="6">
        <v>1</v>
      </c>
      <c r="C17" s="6" t="s">
        <v>15</v>
      </c>
      <c r="D17" s="6">
        <v>1</v>
      </c>
      <c r="E17" s="6">
        <v>1</v>
      </c>
      <c r="F17" s="6" t="s">
        <v>15</v>
      </c>
      <c r="G17" s="13">
        <v>1.6393E-5</v>
      </c>
      <c r="H17" s="10" t="s">
        <v>15</v>
      </c>
      <c r="I17" s="15" t="s">
        <v>17</v>
      </c>
      <c r="J17" s="16" t="s">
        <v>18</v>
      </c>
    </row>
    <row r="18" spans="1:10" ht="21" customHeight="1" x14ac:dyDescent="0.2">
      <c r="A18" s="5" t="s">
        <v>30</v>
      </c>
      <c r="B18" s="4">
        <f>SUM(B19)</f>
        <v>1</v>
      </c>
      <c r="C18" s="4">
        <f t="shared" ref="C18:H18" si="6">SUM(C19)</f>
        <v>0</v>
      </c>
      <c r="D18" s="4">
        <f t="shared" si="6"/>
        <v>1</v>
      </c>
      <c r="E18" s="4">
        <f t="shared" si="6"/>
        <v>5</v>
      </c>
      <c r="F18" s="4">
        <f t="shared" si="6"/>
        <v>0</v>
      </c>
      <c r="G18" s="12">
        <f t="shared" si="6"/>
        <v>8.1966999999999996E-5</v>
      </c>
      <c r="H18" s="9">
        <f t="shared" si="6"/>
        <v>0</v>
      </c>
      <c r="I18" s="15" t="s">
        <v>17</v>
      </c>
      <c r="J18" s="16" t="s">
        <v>18</v>
      </c>
    </row>
    <row r="19" spans="1:10" ht="15" customHeight="1" x14ac:dyDescent="0.2">
      <c r="A19" s="5" t="s">
        <v>31</v>
      </c>
      <c r="B19" s="6">
        <v>1</v>
      </c>
      <c r="C19" s="6" t="s">
        <v>15</v>
      </c>
      <c r="D19" s="6">
        <v>1</v>
      </c>
      <c r="E19" s="6">
        <v>5</v>
      </c>
      <c r="F19" s="6" t="s">
        <v>15</v>
      </c>
      <c r="G19" s="13">
        <v>8.1966999999999996E-5</v>
      </c>
      <c r="H19" s="10" t="s">
        <v>15</v>
      </c>
      <c r="I19" s="15" t="s">
        <v>17</v>
      </c>
      <c r="J19" s="16" t="s">
        <v>18</v>
      </c>
    </row>
    <row r="20" spans="1:10" ht="21" customHeight="1" x14ac:dyDescent="0.2">
      <c r="A20" s="5" t="s">
        <v>32</v>
      </c>
      <c r="B20" s="4">
        <f>SUM(B21:B26)</f>
        <v>12</v>
      </c>
      <c r="C20" s="4">
        <f t="shared" ref="C20:H20" si="7">SUM(C21:C26)</f>
        <v>0</v>
      </c>
      <c r="D20" s="4">
        <f t="shared" si="7"/>
        <v>12</v>
      </c>
      <c r="E20" s="4">
        <f t="shared" si="7"/>
        <v>42</v>
      </c>
      <c r="F20" s="4">
        <f t="shared" si="7"/>
        <v>10</v>
      </c>
      <c r="G20" s="12">
        <f t="shared" si="7"/>
        <v>6.8852200000000001E-4</v>
      </c>
      <c r="H20" s="9">
        <f t="shared" si="7"/>
        <v>41</v>
      </c>
      <c r="I20" s="15" t="s">
        <v>17</v>
      </c>
      <c r="J20" s="16" t="s">
        <v>18</v>
      </c>
    </row>
    <row r="21" spans="1:10" ht="15" customHeight="1" x14ac:dyDescent="0.2">
      <c r="A21" s="5" t="s">
        <v>157</v>
      </c>
      <c r="B21" s="6">
        <v>1</v>
      </c>
      <c r="C21" s="6" t="s">
        <v>15</v>
      </c>
      <c r="D21" s="6">
        <v>1</v>
      </c>
      <c r="E21" s="6">
        <v>20</v>
      </c>
      <c r="F21" s="6">
        <v>2</v>
      </c>
      <c r="G21" s="13">
        <v>3.27869E-4</v>
      </c>
      <c r="H21" s="10">
        <v>15</v>
      </c>
      <c r="I21" s="15" t="s">
        <v>17</v>
      </c>
      <c r="J21" s="16" t="s">
        <v>18</v>
      </c>
    </row>
    <row r="22" spans="1:10" ht="15" customHeight="1" x14ac:dyDescent="0.2">
      <c r="A22" s="5" t="s">
        <v>33</v>
      </c>
      <c r="B22" s="6">
        <v>1</v>
      </c>
      <c r="C22" s="6" t="s">
        <v>15</v>
      </c>
      <c r="D22" s="6">
        <v>1</v>
      </c>
      <c r="E22" s="6">
        <v>2</v>
      </c>
      <c r="F22" s="6" t="s">
        <v>15</v>
      </c>
      <c r="G22" s="13">
        <v>3.2787000000000003E-5</v>
      </c>
      <c r="H22" s="10" t="s">
        <v>15</v>
      </c>
      <c r="I22" s="15" t="s">
        <v>17</v>
      </c>
      <c r="J22" s="16" t="s">
        <v>18</v>
      </c>
    </row>
    <row r="23" spans="1:10" ht="15" customHeight="1" x14ac:dyDescent="0.2">
      <c r="A23" s="5" t="s">
        <v>34</v>
      </c>
      <c r="B23" s="6">
        <v>2</v>
      </c>
      <c r="C23" s="6" t="s">
        <v>15</v>
      </c>
      <c r="D23" s="6">
        <v>2</v>
      </c>
      <c r="E23" s="6">
        <v>3</v>
      </c>
      <c r="F23" s="6" t="s">
        <v>15</v>
      </c>
      <c r="G23" s="13">
        <v>4.918E-5</v>
      </c>
      <c r="H23" s="10" t="s">
        <v>15</v>
      </c>
      <c r="I23" s="15" t="s">
        <v>17</v>
      </c>
      <c r="J23" s="16" t="s">
        <v>18</v>
      </c>
    </row>
    <row r="24" spans="1:10" ht="15" customHeight="1" x14ac:dyDescent="0.2">
      <c r="A24" s="5" t="s">
        <v>35</v>
      </c>
      <c r="B24" s="6">
        <v>1</v>
      </c>
      <c r="C24" s="6" t="s">
        <v>15</v>
      </c>
      <c r="D24" s="6">
        <v>1</v>
      </c>
      <c r="E24" s="6">
        <v>1</v>
      </c>
      <c r="F24" s="6" t="s">
        <v>15</v>
      </c>
      <c r="G24" s="13">
        <v>1.6393E-5</v>
      </c>
      <c r="H24" s="10" t="s">
        <v>15</v>
      </c>
      <c r="I24" s="15" t="s">
        <v>17</v>
      </c>
      <c r="J24" s="16" t="s">
        <v>18</v>
      </c>
    </row>
    <row r="25" spans="1:10" ht="15" customHeight="1" x14ac:dyDescent="0.2">
      <c r="A25" s="5" t="s">
        <v>36</v>
      </c>
      <c r="B25" s="6">
        <v>6</v>
      </c>
      <c r="C25" s="6" t="s">
        <v>15</v>
      </c>
      <c r="D25" s="6">
        <v>6</v>
      </c>
      <c r="E25" s="6">
        <v>15</v>
      </c>
      <c r="F25" s="6">
        <v>6.9999999999999991</v>
      </c>
      <c r="G25" s="13">
        <v>2.4590000000000001E-4</v>
      </c>
      <c r="H25" s="10">
        <v>24.999999999999996</v>
      </c>
      <c r="I25" s="15" t="s">
        <v>17</v>
      </c>
      <c r="J25" s="16" t="s">
        <v>18</v>
      </c>
    </row>
    <row r="26" spans="1:10" ht="15" customHeight="1" x14ac:dyDescent="0.2">
      <c r="A26" s="5" t="s">
        <v>37</v>
      </c>
      <c r="B26" s="6">
        <v>1</v>
      </c>
      <c r="C26" s="6" t="s">
        <v>15</v>
      </c>
      <c r="D26" s="6">
        <v>1</v>
      </c>
      <c r="E26" s="6">
        <v>1</v>
      </c>
      <c r="F26" s="6">
        <v>1</v>
      </c>
      <c r="G26" s="13">
        <v>1.6393E-5</v>
      </c>
      <c r="H26" s="10">
        <v>1</v>
      </c>
      <c r="I26" s="15" t="s">
        <v>17</v>
      </c>
      <c r="J26" s="16" t="s">
        <v>18</v>
      </c>
    </row>
    <row r="27" spans="1:10" ht="15" customHeight="1" x14ac:dyDescent="0.2">
      <c r="A27" s="5" t="s">
        <v>172</v>
      </c>
      <c r="B27" s="4">
        <f>SUM(B28)</f>
        <v>4</v>
      </c>
      <c r="C27" s="4">
        <f t="shared" ref="C27:H27" si="8">SUM(C28)</f>
        <v>0</v>
      </c>
      <c r="D27" s="4">
        <f t="shared" si="8"/>
        <v>4</v>
      </c>
      <c r="E27" s="4">
        <f t="shared" si="8"/>
        <v>4</v>
      </c>
      <c r="F27" s="4">
        <f t="shared" si="8"/>
        <v>1</v>
      </c>
      <c r="G27" s="12">
        <f t="shared" si="8"/>
        <v>6.5572000000000002E-5</v>
      </c>
      <c r="H27" s="9">
        <f t="shared" si="8"/>
        <v>1</v>
      </c>
      <c r="I27" s="15" t="s">
        <v>17</v>
      </c>
      <c r="J27" s="16" t="s">
        <v>18</v>
      </c>
    </row>
    <row r="28" spans="1:10" ht="15" customHeight="1" x14ac:dyDescent="0.2">
      <c r="A28" s="5" t="s">
        <v>38</v>
      </c>
      <c r="B28" s="4">
        <f>SUM(B29:B32)</f>
        <v>4</v>
      </c>
      <c r="C28" s="4">
        <f t="shared" ref="C28:H28" si="9">SUM(C29:C32)</f>
        <v>0</v>
      </c>
      <c r="D28" s="4">
        <f t="shared" si="9"/>
        <v>4</v>
      </c>
      <c r="E28" s="4">
        <f t="shared" si="9"/>
        <v>4</v>
      </c>
      <c r="F28" s="4">
        <f t="shared" si="9"/>
        <v>1</v>
      </c>
      <c r="G28" s="12">
        <f t="shared" si="9"/>
        <v>6.5572000000000002E-5</v>
      </c>
      <c r="H28" s="9">
        <f t="shared" si="9"/>
        <v>1</v>
      </c>
      <c r="I28" s="15" t="s">
        <v>17</v>
      </c>
      <c r="J28" s="16" t="s">
        <v>18</v>
      </c>
    </row>
    <row r="29" spans="1:10" ht="15" customHeight="1" x14ac:dyDescent="0.2">
      <c r="A29" s="5" t="s">
        <v>173</v>
      </c>
      <c r="B29" s="6">
        <v>1</v>
      </c>
      <c r="C29" s="6" t="s">
        <v>15</v>
      </c>
      <c r="D29" s="6">
        <v>1</v>
      </c>
      <c r="E29" s="6">
        <v>1</v>
      </c>
      <c r="F29" s="6">
        <v>1</v>
      </c>
      <c r="G29" s="13">
        <v>1.6393E-5</v>
      </c>
      <c r="H29" s="10">
        <v>1</v>
      </c>
      <c r="I29" s="15" t="s">
        <v>17</v>
      </c>
      <c r="J29" s="16" t="s">
        <v>18</v>
      </c>
    </row>
    <row r="30" spans="1:10" ht="15" customHeight="1" x14ac:dyDescent="0.2">
      <c r="A30" s="5" t="s">
        <v>174</v>
      </c>
      <c r="B30" s="6">
        <v>1</v>
      </c>
      <c r="C30" s="6" t="s">
        <v>15</v>
      </c>
      <c r="D30" s="6">
        <v>1</v>
      </c>
      <c r="E30" s="6">
        <v>1</v>
      </c>
      <c r="F30" s="6" t="s">
        <v>15</v>
      </c>
      <c r="G30" s="13">
        <v>1.6393E-5</v>
      </c>
      <c r="H30" s="10" t="s">
        <v>15</v>
      </c>
      <c r="I30" s="15" t="s">
        <v>17</v>
      </c>
      <c r="J30" s="16" t="s">
        <v>18</v>
      </c>
    </row>
    <row r="31" spans="1:10" ht="15" customHeight="1" x14ac:dyDescent="0.2">
      <c r="A31" s="5" t="s">
        <v>175</v>
      </c>
      <c r="B31" s="6">
        <v>1</v>
      </c>
      <c r="C31" s="6" t="s">
        <v>15</v>
      </c>
      <c r="D31" s="6">
        <v>1</v>
      </c>
      <c r="E31" s="6">
        <v>1</v>
      </c>
      <c r="F31" s="6" t="s">
        <v>15</v>
      </c>
      <c r="G31" s="13">
        <v>1.6393E-5</v>
      </c>
      <c r="H31" s="10" t="s">
        <v>15</v>
      </c>
      <c r="I31" s="15" t="s">
        <v>17</v>
      </c>
      <c r="J31" s="16" t="s">
        <v>18</v>
      </c>
    </row>
    <row r="32" spans="1:10" ht="15" customHeight="1" x14ac:dyDescent="0.2">
      <c r="A32" s="5" t="s">
        <v>176</v>
      </c>
      <c r="B32" s="6">
        <v>1</v>
      </c>
      <c r="C32" s="6" t="s">
        <v>15</v>
      </c>
      <c r="D32" s="6">
        <v>1</v>
      </c>
      <c r="E32" s="6">
        <v>1</v>
      </c>
      <c r="F32" s="6" t="s">
        <v>15</v>
      </c>
      <c r="G32" s="13">
        <v>1.6393E-5</v>
      </c>
      <c r="H32" s="10" t="s">
        <v>15</v>
      </c>
      <c r="I32" s="15" t="s">
        <v>17</v>
      </c>
      <c r="J32" s="16" t="s">
        <v>18</v>
      </c>
    </row>
    <row r="33" spans="1:10" ht="21" customHeight="1" x14ac:dyDescent="0.2">
      <c r="A33" s="5" t="s">
        <v>10</v>
      </c>
      <c r="B33" s="4">
        <f>SUM(B34+B37+B40+B46+B51+B53+B59+B61+B63+B65+B67)</f>
        <v>53</v>
      </c>
      <c r="C33" s="4">
        <f t="shared" ref="C33:H33" si="10">SUM(C34+C37+C40+C46+C51+C53+C59+C61+C63+C65+C67)</f>
        <v>22</v>
      </c>
      <c r="D33" s="4">
        <f t="shared" si="10"/>
        <v>31</v>
      </c>
      <c r="E33" s="4">
        <f t="shared" si="10"/>
        <v>417693</v>
      </c>
      <c r="F33" s="4">
        <f t="shared" si="10"/>
        <v>378832</v>
      </c>
      <c r="G33" s="12">
        <f t="shared" si="10"/>
        <v>11.193655735</v>
      </c>
      <c r="H33" s="9">
        <f t="shared" si="10"/>
        <v>376415.15</v>
      </c>
      <c r="I33" s="15" t="s">
        <v>17</v>
      </c>
      <c r="J33" s="16" t="s">
        <v>18</v>
      </c>
    </row>
    <row r="34" spans="1:10" ht="21" customHeight="1" x14ac:dyDescent="0.2">
      <c r="A34" s="5" t="s">
        <v>39</v>
      </c>
      <c r="B34" s="4">
        <f>SUM(B35:B36)</f>
        <v>2</v>
      </c>
      <c r="C34" s="4">
        <f t="shared" ref="C34:H34" si="11">SUM(C35:C36)</f>
        <v>0</v>
      </c>
      <c r="D34" s="4">
        <f t="shared" si="11"/>
        <v>2</v>
      </c>
      <c r="E34" s="4">
        <f t="shared" si="11"/>
        <v>11</v>
      </c>
      <c r="F34" s="4">
        <f t="shared" si="11"/>
        <v>4</v>
      </c>
      <c r="G34" s="12">
        <f t="shared" si="11"/>
        <v>1.8032699999999998E-4</v>
      </c>
      <c r="H34" s="9">
        <f t="shared" si="11"/>
        <v>20</v>
      </c>
      <c r="I34" s="15" t="s">
        <v>17</v>
      </c>
      <c r="J34" s="16" t="s">
        <v>18</v>
      </c>
    </row>
    <row r="35" spans="1:10" ht="15" customHeight="1" x14ac:dyDescent="0.2">
      <c r="A35" s="5" t="s">
        <v>158</v>
      </c>
      <c r="B35" s="6">
        <v>1</v>
      </c>
      <c r="C35" s="6" t="s">
        <v>15</v>
      </c>
      <c r="D35" s="6">
        <v>1</v>
      </c>
      <c r="E35" s="6">
        <v>10</v>
      </c>
      <c r="F35" s="6">
        <v>4</v>
      </c>
      <c r="G35" s="13">
        <v>1.6393399999999999E-4</v>
      </c>
      <c r="H35" s="10">
        <v>20</v>
      </c>
      <c r="I35" s="15" t="s">
        <v>17</v>
      </c>
      <c r="J35" s="16" t="s">
        <v>18</v>
      </c>
    </row>
    <row r="36" spans="1:10" ht="15" customHeight="1" x14ac:dyDescent="0.2">
      <c r="A36" s="5" t="s">
        <v>40</v>
      </c>
      <c r="B36" s="6">
        <v>1</v>
      </c>
      <c r="C36" s="6" t="s">
        <v>15</v>
      </c>
      <c r="D36" s="6">
        <v>1</v>
      </c>
      <c r="E36" s="6">
        <v>1</v>
      </c>
      <c r="F36" s="6" t="s">
        <v>15</v>
      </c>
      <c r="G36" s="13">
        <v>1.6393E-5</v>
      </c>
      <c r="H36" s="10" t="s">
        <v>15</v>
      </c>
      <c r="I36" s="15" t="s">
        <v>17</v>
      </c>
      <c r="J36" s="16" t="s">
        <v>18</v>
      </c>
    </row>
    <row r="37" spans="1:10" ht="21" customHeight="1" x14ac:dyDescent="0.2">
      <c r="A37" s="5" t="s">
        <v>41</v>
      </c>
      <c r="B37" s="4">
        <f>SUM(B38:B39)</f>
        <v>2</v>
      </c>
      <c r="C37" s="4">
        <f t="shared" ref="C37:H37" si="12">SUM(C38:C39)</f>
        <v>0</v>
      </c>
      <c r="D37" s="4">
        <f t="shared" si="12"/>
        <v>2</v>
      </c>
      <c r="E37" s="4">
        <f t="shared" si="12"/>
        <v>11</v>
      </c>
      <c r="F37" s="4">
        <f t="shared" si="12"/>
        <v>11</v>
      </c>
      <c r="G37" s="12">
        <f t="shared" si="12"/>
        <v>1.8032699999999998E-4</v>
      </c>
      <c r="H37" s="9">
        <f t="shared" si="12"/>
        <v>10</v>
      </c>
      <c r="I37" s="15" t="s">
        <v>17</v>
      </c>
      <c r="J37" s="16" t="s">
        <v>18</v>
      </c>
    </row>
    <row r="38" spans="1:10" ht="15" customHeight="1" x14ac:dyDescent="0.2">
      <c r="A38" s="5" t="s">
        <v>42</v>
      </c>
      <c r="B38" s="6">
        <v>1</v>
      </c>
      <c r="C38" s="6" t="s">
        <v>15</v>
      </c>
      <c r="D38" s="6">
        <v>1</v>
      </c>
      <c r="E38" s="6">
        <v>10</v>
      </c>
      <c r="F38" s="6">
        <v>10</v>
      </c>
      <c r="G38" s="13">
        <v>1.6393399999999999E-4</v>
      </c>
      <c r="H38" s="10">
        <v>9</v>
      </c>
      <c r="I38" s="15" t="s">
        <v>17</v>
      </c>
      <c r="J38" s="16" t="s">
        <v>18</v>
      </c>
    </row>
    <row r="39" spans="1:10" ht="15" customHeight="1" x14ac:dyDescent="0.2">
      <c r="A39" s="5" t="s">
        <v>43</v>
      </c>
      <c r="B39" s="6">
        <v>1</v>
      </c>
      <c r="C39" s="6" t="s">
        <v>15</v>
      </c>
      <c r="D39" s="6">
        <v>1</v>
      </c>
      <c r="E39" s="6">
        <v>1</v>
      </c>
      <c r="F39" s="6">
        <v>1</v>
      </c>
      <c r="G39" s="13">
        <v>1.6393E-5</v>
      </c>
      <c r="H39" s="10">
        <v>1</v>
      </c>
      <c r="I39" s="15" t="s">
        <v>17</v>
      </c>
      <c r="J39" s="16" t="s">
        <v>18</v>
      </c>
    </row>
    <row r="40" spans="1:10" ht="21" customHeight="1" x14ac:dyDescent="0.2">
      <c r="A40" s="5" t="s">
        <v>44</v>
      </c>
      <c r="B40" s="4">
        <f>SUM(B41:B45)</f>
        <v>20</v>
      </c>
      <c r="C40" s="4">
        <f t="shared" ref="C40:H40" si="13">SUM(C41:C45)</f>
        <v>12</v>
      </c>
      <c r="D40" s="4">
        <f t="shared" si="13"/>
        <v>8</v>
      </c>
      <c r="E40" s="4">
        <f t="shared" si="13"/>
        <v>218446</v>
      </c>
      <c r="F40" s="4">
        <f t="shared" si="13"/>
        <v>195357.99999999997</v>
      </c>
      <c r="G40" s="12">
        <f t="shared" si="13"/>
        <v>5.5655081970000015</v>
      </c>
      <c r="H40" s="9">
        <f t="shared" si="13"/>
        <v>183765</v>
      </c>
      <c r="I40" s="15" t="s">
        <v>17</v>
      </c>
      <c r="J40" s="16" t="s">
        <v>18</v>
      </c>
    </row>
    <row r="41" spans="1:10" ht="15" customHeight="1" x14ac:dyDescent="0.2">
      <c r="A41" s="5" t="s">
        <v>45</v>
      </c>
      <c r="B41" s="6">
        <v>6</v>
      </c>
      <c r="C41" s="6">
        <v>4</v>
      </c>
      <c r="D41" s="6">
        <v>2</v>
      </c>
      <c r="E41" s="6">
        <v>140120</v>
      </c>
      <c r="F41" s="6">
        <v>119119.99999999997</v>
      </c>
      <c r="G41" s="13">
        <v>2.3919672130000005</v>
      </c>
      <c r="H41" s="10">
        <v>98090</v>
      </c>
      <c r="I41" s="15" t="s">
        <v>17</v>
      </c>
      <c r="J41" s="16" t="s">
        <v>18</v>
      </c>
    </row>
    <row r="42" spans="1:10" ht="15" customHeight="1" x14ac:dyDescent="0.2">
      <c r="A42" s="5" t="s">
        <v>46</v>
      </c>
      <c r="B42" s="6">
        <v>2</v>
      </c>
      <c r="C42" s="6">
        <v>2</v>
      </c>
      <c r="D42" s="6" t="s">
        <v>15</v>
      </c>
      <c r="E42" s="6">
        <v>160</v>
      </c>
      <c r="F42" s="6">
        <v>110</v>
      </c>
      <c r="G42" s="13">
        <v>2.6229510000000001E-3</v>
      </c>
      <c r="H42" s="10">
        <v>75</v>
      </c>
      <c r="I42" s="15" t="s">
        <v>17</v>
      </c>
      <c r="J42" s="16" t="s">
        <v>18</v>
      </c>
    </row>
    <row r="43" spans="1:10" ht="15" customHeight="1" x14ac:dyDescent="0.2">
      <c r="A43" s="5" t="s">
        <v>47</v>
      </c>
      <c r="B43" s="6">
        <v>1</v>
      </c>
      <c r="C43" s="6">
        <v>1</v>
      </c>
      <c r="D43" s="6" t="s">
        <v>15</v>
      </c>
      <c r="E43" s="6">
        <v>8</v>
      </c>
      <c r="F43" s="6" t="s">
        <v>15</v>
      </c>
      <c r="G43" s="13">
        <v>1.3114800000000001E-4</v>
      </c>
      <c r="H43" s="10" t="s">
        <v>15</v>
      </c>
      <c r="I43" s="15" t="s">
        <v>17</v>
      </c>
      <c r="J43" s="16" t="s">
        <v>18</v>
      </c>
    </row>
    <row r="44" spans="1:10" ht="15" customHeight="1" x14ac:dyDescent="0.2">
      <c r="A44" s="5" t="s">
        <v>48</v>
      </c>
      <c r="B44" s="6">
        <v>2</v>
      </c>
      <c r="C44" s="6" t="s">
        <v>15</v>
      </c>
      <c r="D44" s="6">
        <v>2</v>
      </c>
      <c r="E44" s="6">
        <v>100</v>
      </c>
      <c r="F44" s="6">
        <v>70</v>
      </c>
      <c r="G44" s="13">
        <v>1.639344E-3</v>
      </c>
      <c r="H44" s="10">
        <v>70</v>
      </c>
      <c r="I44" s="15" t="s">
        <v>17</v>
      </c>
      <c r="J44" s="16" t="s">
        <v>18</v>
      </c>
    </row>
    <row r="45" spans="1:10" ht="15" customHeight="1" x14ac:dyDescent="0.2">
      <c r="A45" s="5" t="s">
        <v>49</v>
      </c>
      <c r="B45" s="6">
        <v>9</v>
      </c>
      <c r="C45" s="6">
        <v>5</v>
      </c>
      <c r="D45" s="6">
        <v>4</v>
      </c>
      <c r="E45" s="6">
        <v>78058</v>
      </c>
      <c r="F45" s="6">
        <v>76058</v>
      </c>
      <c r="G45" s="13">
        <v>3.169147541000001</v>
      </c>
      <c r="H45" s="10">
        <v>85530</v>
      </c>
      <c r="I45" s="15" t="s">
        <v>17</v>
      </c>
      <c r="J45" s="16" t="s">
        <v>18</v>
      </c>
    </row>
    <row r="46" spans="1:10" ht="21" customHeight="1" x14ac:dyDescent="0.2">
      <c r="A46" s="5" t="s">
        <v>50</v>
      </c>
      <c r="B46" s="4">
        <f>SUM(B47:B50)</f>
        <v>4</v>
      </c>
      <c r="C46" s="4">
        <f t="shared" ref="C46:H46" si="14">SUM(C47:C50)</f>
        <v>1</v>
      </c>
      <c r="D46" s="4">
        <f t="shared" si="14"/>
        <v>3</v>
      </c>
      <c r="E46" s="4">
        <f t="shared" si="14"/>
        <v>17</v>
      </c>
      <c r="F46" s="4">
        <f t="shared" si="14"/>
        <v>2</v>
      </c>
      <c r="G46" s="12">
        <f t="shared" si="14"/>
        <v>2.7868900000000004E-4</v>
      </c>
      <c r="H46" s="9">
        <f t="shared" si="14"/>
        <v>2</v>
      </c>
      <c r="I46" s="15" t="s">
        <v>17</v>
      </c>
      <c r="J46" s="16" t="s">
        <v>18</v>
      </c>
    </row>
    <row r="47" spans="1:10" ht="15" customHeight="1" x14ac:dyDescent="0.2">
      <c r="A47" s="5" t="s">
        <v>159</v>
      </c>
      <c r="B47" s="6">
        <v>1</v>
      </c>
      <c r="C47" s="6" t="s">
        <v>15</v>
      </c>
      <c r="D47" s="6">
        <v>1</v>
      </c>
      <c r="E47" s="6">
        <v>4</v>
      </c>
      <c r="F47" s="6" t="s">
        <v>15</v>
      </c>
      <c r="G47" s="13">
        <v>6.5574000000000006E-5</v>
      </c>
      <c r="H47" s="10" t="s">
        <v>15</v>
      </c>
      <c r="I47" s="15" t="s">
        <v>17</v>
      </c>
      <c r="J47" s="16" t="s">
        <v>18</v>
      </c>
    </row>
    <row r="48" spans="1:10" ht="15" customHeight="1" x14ac:dyDescent="0.2">
      <c r="A48" s="5" t="s">
        <v>177</v>
      </c>
      <c r="B48" s="6">
        <v>1</v>
      </c>
      <c r="C48" s="6" t="s">
        <v>15</v>
      </c>
      <c r="D48" s="6">
        <v>1</v>
      </c>
      <c r="E48" s="6">
        <v>8</v>
      </c>
      <c r="F48" s="6" t="s">
        <v>15</v>
      </c>
      <c r="G48" s="13">
        <v>1.3114800000000001E-4</v>
      </c>
      <c r="H48" s="10" t="s">
        <v>15</v>
      </c>
      <c r="I48" s="15" t="s">
        <v>17</v>
      </c>
      <c r="J48" s="16" t="s">
        <v>18</v>
      </c>
    </row>
    <row r="49" spans="1:10" ht="15" customHeight="1" x14ac:dyDescent="0.2">
      <c r="A49" s="5" t="s">
        <v>51</v>
      </c>
      <c r="B49" s="6">
        <v>1</v>
      </c>
      <c r="C49" s="6" t="s">
        <v>15</v>
      </c>
      <c r="D49" s="6">
        <v>1</v>
      </c>
      <c r="E49" s="6">
        <v>4</v>
      </c>
      <c r="F49" s="6">
        <v>1</v>
      </c>
      <c r="G49" s="13">
        <v>6.5574000000000006E-5</v>
      </c>
      <c r="H49" s="10">
        <v>1</v>
      </c>
      <c r="I49" s="15" t="s">
        <v>17</v>
      </c>
      <c r="J49" s="16" t="s">
        <v>18</v>
      </c>
    </row>
    <row r="50" spans="1:10" ht="15" customHeight="1" x14ac:dyDescent="0.2">
      <c r="A50" s="5" t="s">
        <v>52</v>
      </c>
      <c r="B50" s="6">
        <v>1</v>
      </c>
      <c r="C50" s="6">
        <v>1</v>
      </c>
      <c r="D50" s="6" t="s">
        <v>15</v>
      </c>
      <c r="E50" s="6">
        <v>1</v>
      </c>
      <c r="F50" s="6">
        <v>1</v>
      </c>
      <c r="G50" s="13">
        <v>1.6393E-5</v>
      </c>
      <c r="H50" s="10">
        <v>1</v>
      </c>
      <c r="I50" s="15" t="s">
        <v>17</v>
      </c>
      <c r="J50" s="16" t="s">
        <v>18</v>
      </c>
    </row>
    <row r="51" spans="1:10" ht="21" customHeight="1" x14ac:dyDescent="0.2">
      <c r="A51" s="5" t="s">
        <v>53</v>
      </c>
      <c r="B51" s="4">
        <f>SUM(B52)</f>
        <v>1</v>
      </c>
      <c r="C51" s="4">
        <f t="shared" ref="C51:H51" si="15">SUM(C52)</f>
        <v>1</v>
      </c>
      <c r="D51" s="4">
        <f t="shared" si="15"/>
        <v>0</v>
      </c>
      <c r="E51" s="4">
        <f t="shared" si="15"/>
        <v>20</v>
      </c>
      <c r="F51" s="4">
        <f t="shared" si="15"/>
        <v>1</v>
      </c>
      <c r="G51" s="12">
        <f t="shared" si="15"/>
        <v>3.27869E-4</v>
      </c>
      <c r="H51" s="9">
        <f t="shared" si="15"/>
        <v>0</v>
      </c>
      <c r="I51" s="15" t="s">
        <v>17</v>
      </c>
      <c r="J51" s="16" t="s">
        <v>18</v>
      </c>
    </row>
    <row r="52" spans="1:10" ht="15" customHeight="1" x14ac:dyDescent="0.2">
      <c r="A52" s="5" t="s">
        <v>54</v>
      </c>
      <c r="B52" s="6">
        <v>1</v>
      </c>
      <c r="C52" s="6">
        <v>1</v>
      </c>
      <c r="D52" s="6" t="s">
        <v>15</v>
      </c>
      <c r="E52" s="6">
        <v>20</v>
      </c>
      <c r="F52" s="6">
        <v>1</v>
      </c>
      <c r="G52" s="13">
        <v>3.27869E-4</v>
      </c>
      <c r="H52" s="10" t="s">
        <v>15</v>
      </c>
      <c r="I52" s="15" t="s">
        <v>17</v>
      </c>
      <c r="J52" s="16" t="s">
        <v>18</v>
      </c>
    </row>
    <row r="53" spans="1:10" ht="21" customHeight="1" x14ac:dyDescent="0.2">
      <c r="A53" s="5" t="s">
        <v>55</v>
      </c>
      <c r="B53" s="4">
        <f>SUM(B54:B58)</f>
        <v>7</v>
      </c>
      <c r="C53" s="4">
        <f t="shared" ref="C53:H53" si="16">SUM(C54:C58)</f>
        <v>1</v>
      </c>
      <c r="D53" s="4">
        <f t="shared" si="16"/>
        <v>6</v>
      </c>
      <c r="E53" s="4">
        <f t="shared" si="16"/>
        <v>6106</v>
      </c>
      <c r="F53" s="4">
        <f t="shared" si="16"/>
        <v>6047</v>
      </c>
      <c r="G53" s="12">
        <f t="shared" si="16"/>
        <v>0.10173770400000001</v>
      </c>
      <c r="H53" s="9">
        <f t="shared" si="16"/>
        <v>5560.1500000000005</v>
      </c>
      <c r="I53" s="15" t="s">
        <v>17</v>
      </c>
      <c r="J53" s="16" t="s">
        <v>18</v>
      </c>
    </row>
    <row r="54" spans="1:10" ht="15" customHeight="1" x14ac:dyDescent="0.2">
      <c r="A54" s="5" t="s">
        <v>160</v>
      </c>
      <c r="B54" s="6">
        <v>1</v>
      </c>
      <c r="C54" s="6" t="s">
        <v>15</v>
      </c>
      <c r="D54" s="6">
        <v>1</v>
      </c>
      <c r="E54" s="6">
        <v>4</v>
      </c>
      <c r="F54" s="6" t="s">
        <v>15</v>
      </c>
      <c r="G54" s="13">
        <v>6.5574000000000006E-5</v>
      </c>
      <c r="H54" s="10" t="s">
        <v>15</v>
      </c>
      <c r="I54" s="15" t="s">
        <v>17</v>
      </c>
      <c r="J54" s="16" t="s">
        <v>18</v>
      </c>
    </row>
    <row r="55" spans="1:10" ht="15" customHeight="1" x14ac:dyDescent="0.2">
      <c r="A55" s="5" t="s">
        <v>56</v>
      </c>
      <c r="B55" s="6">
        <v>1</v>
      </c>
      <c r="C55" s="6" t="s">
        <v>15</v>
      </c>
      <c r="D55" s="6">
        <v>1</v>
      </c>
      <c r="E55" s="6">
        <v>6000</v>
      </c>
      <c r="F55" s="6">
        <v>6000</v>
      </c>
      <c r="G55" s="13">
        <v>0.1</v>
      </c>
      <c r="H55" s="10">
        <v>5510.1500000000005</v>
      </c>
      <c r="I55" s="15" t="s">
        <v>17</v>
      </c>
      <c r="J55" s="16" t="s">
        <v>18</v>
      </c>
    </row>
    <row r="56" spans="1:10" ht="15" customHeight="1" x14ac:dyDescent="0.2">
      <c r="A56" s="5" t="s">
        <v>57</v>
      </c>
      <c r="B56" s="6">
        <v>1</v>
      </c>
      <c r="C56" s="6" t="s">
        <v>15</v>
      </c>
      <c r="D56" s="6">
        <v>1</v>
      </c>
      <c r="E56" s="6">
        <v>2</v>
      </c>
      <c r="F56" s="6">
        <v>2</v>
      </c>
      <c r="G56" s="13">
        <v>3.2787000000000003E-5</v>
      </c>
      <c r="H56" s="10">
        <v>2</v>
      </c>
      <c r="I56" s="15" t="s">
        <v>17</v>
      </c>
      <c r="J56" s="16" t="s">
        <v>18</v>
      </c>
    </row>
    <row r="57" spans="1:10" ht="15" customHeight="1" x14ac:dyDescent="0.2">
      <c r="A57" s="5" t="s">
        <v>58</v>
      </c>
      <c r="B57" s="6">
        <v>2</v>
      </c>
      <c r="C57" s="6" t="s">
        <v>15</v>
      </c>
      <c r="D57" s="6">
        <v>2</v>
      </c>
      <c r="E57" s="6">
        <v>40</v>
      </c>
      <c r="F57" s="6">
        <v>35</v>
      </c>
      <c r="G57" s="13">
        <v>6.5573699999999999E-4</v>
      </c>
      <c r="H57" s="10">
        <v>38</v>
      </c>
      <c r="I57" s="15" t="s">
        <v>17</v>
      </c>
      <c r="J57" s="16" t="s">
        <v>18</v>
      </c>
    </row>
    <row r="58" spans="1:10" ht="15" customHeight="1" x14ac:dyDescent="0.2">
      <c r="A58" s="5" t="s">
        <v>59</v>
      </c>
      <c r="B58" s="6">
        <v>2</v>
      </c>
      <c r="C58" s="6">
        <v>1</v>
      </c>
      <c r="D58" s="6">
        <v>1</v>
      </c>
      <c r="E58" s="6">
        <v>60</v>
      </c>
      <c r="F58" s="6">
        <v>10</v>
      </c>
      <c r="G58" s="13">
        <v>9.8360600000000015E-4</v>
      </c>
      <c r="H58" s="10">
        <v>10</v>
      </c>
      <c r="I58" s="15" t="s">
        <v>17</v>
      </c>
      <c r="J58" s="16" t="s">
        <v>18</v>
      </c>
    </row>
    <row r="59" spans="1:10" ht="21" customHeight="1" x14ac:dyDescent="0.2">
      <c r="A59" s="5" t="s">
        <v>60</v>
      </c>
      <c r="B59" s="4">
        <f>SUM(B60)</f>
        <v>1</v>
      </c>
      <c r="C59" s="4">
        <f t="shared" ref="C59:H59" si="17">SUM(C60)</f>
        <v>0</v>
      </c>
      <c r="D59" s="4">
        <f t="shared" si="17"/>
        <v>1</v>
      </c>
      <c r="E59" s="4">
        <f t="shared" si="17"/>
        <v>1000</v>
      </c>
      <c r="F59" s="4">
        <f t="shared" si="17"/>
        <v>1000</v>
      </c>
      <c r="G59" s="12">
        <f t="shared" si="17"/>
        <v>0.02</v>
      </c>
      <c r="H59" s="9">
        <f t="shared" si="17"/>
        <v>1200</v>
      </c>
      <c r="I59" s="15" t="s">
        <v>17</v>
      </c>
      <c r="J59" s="16" t="s">
        <v>18</v>
      </c>
    </row>
    <row r="60" spans="1:10" ht="15" customHeight="1" x14ac:dyDescent="0.2">
      <c r="A60" s="5" t="s">
        <v>61</v>
      </c>
      <c r="B60" s="6">
        <v>1</v>
      </c>
      <c r="C60" s="6" t="s">
        <v>15</v>
      </c>
      <c r="D60" s="6">
        <v>1</v>
      </c>
      <c r="E60" s="6">
        <v>1000</v>
      </c>
      <c r="F60" s="6">
        <v>1000</v>
      </c>
      <c r="G60" s="13">
        <v>0.02</v>
      </c>
      <c r="H60" s="10">
        <v>1200</v>
      </c>
      <c r="I60" s="15" t="s">
        <v>17</v>
      </c>
      <c r="J60" s="16" t="s">
        <v>18</v>
      </c>
    </row>
    <row r="61" spans="1:10" ht="21" customHeight="1" x14ac:dyDescent="0.2">
      <c r="A61" s="5" t="s">
        <v>62</v>
      </c>
      <c r="B61" s="4">
        <f>SUM(B62)</f>
        <v>1</v>
      </c>
      <c r="C61" s="4">
        <f t="shared" ref="C61:H61" si="18">SUM(C62)</f>
        <v>0</v>
      </c>
      <c r="D61" s="4">
        <f t="shared" si="18"/>
        <v>1</v>
      </c>
      <c r="E61" s="4">
        <f t="shared" si="18"/>
        <v>1</v>
      </c>
      <c r="F61" s="4">
        <f t="shared" si="18"/>
        <v>1</v>
      </c>
      <c r="G61" s="12">
        <f t="shared" si="18"/>
        <v>1.6393E-5</v>
      </c>
      <c r="H61" s="9">
        <f t="shared" si="18"/>
        <v>0</v>
      </c>
      <c r="I61" s="15" t="s">
        <v>17</v>
      </c>
      <c r="J61" s="16" t="s">
        <v>18</v>
      </c>
    </row>
    <row r="62" spans="1:10" ht="15" customHeight="1" x14ac:dyDescent="0.2">
      <c r="A62" s="5" t="s">
        <v>63</v>
      </c>
      <c r="B62" s="6">
        <v>1</v>
      </c>
      <c r="C62" s="6" t="s">
        <v>15</v>
      </c>
      <c r="D62" s="6">
        <v>1</v>
      </c>
      <c r="E62" s="6">
        <v>1</v>
      </c>
      <c r="F62" s="6">
        <v>1</v>
      </c>
      <c r="G62" s="13">
        <v>1.6393E-5</v>
      </c>
      <c r="H62" s="10" t="s">
        <v>15</v>
      </c>
      <c r="I62" s="15" t="s">
        <v>17</v>
      </c>
      <c r="J62" s="16" t="s">
        <v>18</v>
      </c>
    </row>
    <row r="63" spans="1:10" ht="21" customHeight="1" x14ac:dyDescent="0.2">
      <c r="A63" s="5" t="s">
        <v>64</v>
      </c>
      <c r="B63" s="4">
        <f>SUM(B64)</f>
        <v>2</v>
      </c>
      <c r="C63" s="4">
        <f t="shared" ref="C63:H63" si="19">SUM(C64)</f>
        <v>1</v>
      </c>
      <c r="D63" s="4">
        <f t="shared" si="19"/>
        <v>1</v>
      </c>
      <c r="E63" s="4">
        <f t="shared" si="19"/>
        <v>6300</v>
      </c>
      <c r="F63" s="4">
        <f t="shared" si="19"/>
        <v>6000</v>
      </c>
      <c r="G63" s="12">
        <f t="shared" si="19"/>
        <v>1.504918033</v>
      </c>
      <c r="H63" s="9">
        <f t="shared" si="19"/>
        <v>50350</v>
      </c>
      <c r="I63" s="15" t="s">
        <v>17</v>
      </c>
      <c r="J63" s="16" t="s">
        <v>18</v>
      </c>
    </row>
    <row r="64" spans="1:10" ht="15" customHeight="1" x14ac:dyDescent="0.2">
      <c r="A64" s="5" t="s">
        <v>161</v>
      </c>
      <c r="B64" s="6">
        <v>2</v>
      </c>
      <c r="C64" s="6">
        <v>1</v>
      </c>
      <c r="D64" s="6">
        <v>1</v>
      </c>
      <c r="E64" s="6">
        <v>6300</v>
      </c>
      <c r="F64" s="6">
        <v>6000</v>
      </c>
      <c r="G64" s="13">
        <v>1.504918033</v>
      </c>
      <c r="H64" s="10">
        <v>50350</v>
      </c>
      <c r="I64" s="15" t="s">
        <v>17</v>
      </c>
      <c r="J64" s="16" t="s">
        <v>18</v>
      </c>
    </row>
    <row r="65" spans="1:10" ht="21" customHeight="1" x14ac:dyDescent="0.2">
      <c r="A65" s="5" t="s">
        <v>65</v>
      </c>
      <c r="B65" s="4">
        <f>SUM(B66)</f>
        <v>1</v>
      </c>
      <c r="C65" s="4">
        <f t="shared" ref="C65:H65" si="20">SUM(C66)</f>
        <v>0</v>
      </c>
      <c r="D65" s="4">
        <f t="shared" si="20"/>
        <v>1</v>
      </c>
      <c r="E65" s="4">
        <f t="shared" si="20"/>
        <v>1</v>
      </c>
      <c r="F65" s="4">
        <f t="shared" si="20"/>
        <v>0</v>
      </c>
      <c r="G65" s="12">
        <f t="shared" si="20"/>
        <v>1.6393E-5</v>
      </c>
      <c r="H65" s="9">
        <f t="shared" si="20"/>
        <v>0</v>
      </c>
      <c r="I65" s="15" t="s">
        <v>17</v>
      </c>
      <c r="J65" s="16" t="s">
        <v>18</v>
      </c>
    </row>
    <row r="66" spans="1:10" ht="15" customHeight="1" x14ac:dyDescent="0.2">
      <c r="A66" s="5" t="s">
        <v>66</v>
      </c>
      <c r="B66" s="6">
        <v>1</v>
      </c>
      <c r="C66" s="6" t="s">
        <v>15</v>
      </c>
      <c r="D66" s="6">
        <v>1</v>
      </c>
      <c r="E66" s="6">
        <v>1</v>
      </c>
      <c r="F66" s="6" t="s">
        <v>15</v>
      </c>
      <c r="G66" s="13">
        <v>1.6393E-5</v>
      </c>
      <c r="H66" s="10" t="s">
        <v>15</v>
      </c>
      <c r="I66" s="15" t="s">
        <v>17</v>
      </c>
      <c r="J66" s="16" t="s">
        <v>18</v>
      </c>
    </row>
    <row r="67" spans="1:10" ht="21" customHeight="1" x14ac:dyDescent="0.2">
      <c r="A67" s="5" t="s">
        <v>67</v>
      </c>
      <c r="B67" s="4">
        <f>SUM(B68:B71)</f>
        <v>12</v>
      </c>
      <c r="C67" s="4">
        <f t="shared" ref="C67:H67" si="21">SUM(C68:C71)</f>
        <v>6</v>
      </c>
      <c r="D67" s="4">
        <f t="shared" si="21"/>
        <v>6</v>
      </c>
      <c r="E67" s="4">
        <f t="shared" si="21"/>
        <v>185780</v>
      </c>
      <c r="F67" s="4">
        <f t="shared" si="21"/>
        <v>170408</v>
      </c>
      <c r="G67" s="12">
        <f t="shared" si="21"/>
        <v>4.0004918030000001</v>
      </c>
      <c r="H67" s="9">
        <f t="shared" si="21"/>
        <v>135508</v>
      </c>
      <c r="I67" s="15" t="s">
        <v>17</v>
      </c>
      <c r="J67" s="16" t="s">
        <v>18</v>
      </c>
    </row>
    <row r="68" spans="1:10" ht="15" customHeight="1" x14ac:dyDescent="0.2">
      <c r="A68" s="5" t="s">
        <v>68</v>
      </c>
      <c r="B68" s="6">
        <v>1</v>
      </c>
      <c r="C68" s="6" t="s">
        <v>15</v>
      </c>
      <c r="D68" s="6">
        <v>1</v>
      </c>
      <c r="E68" s="6">
        <v>60000</v>
      </c>
      <c r="F68" s="6">
        <v>60000</v>
      </c>
      <c r="G68" s="13">
        <v>0.98</v>
      </c>
      <c r="H68" s="10">
        <v>35000</v>
      </c>
      <c r="I68" s="15" t="s">
        <v>17</v>
      </c>
      <c r="J68" s="16" t="s">
        <v>18</v>
      </c>
    </row>
    <row r="69" spans="1:10" ht="15" customHeight="1" x14ac:dyDescent="0.2">
      <c r="A69" s="5" t="s">
        <v>69</v>
      </c>
      <c r="B69" s="6">
        <v>6</v>
      </c>
      <c r="C69" s="6">
        <v>4</v>
      </c>
      <c r="D69" s="6">
        <v>2</v>
      </c>
      <c r="E69" s="6">
        <v>94750</v>
      </c>
      <c r="F69" s="6">
        <v>79400</v>
      </c>
      <c r="G69" s="13">
        <v>2.3199999999999998</v>
      </c>
      <c r="H69" s="10">
        <v>67500</v>
      </c>
      <c r="I69" s="15" t="s">
        <v>17</v>
      </c>
      <c r="J69" s="16" t="s">
        <v>18</v>
      </c>
    </row>
    <row r="70" spans="1:10" ht="15" customHeight="1" x14ac:dyDescent="0.2">
      <c r="A70" s="5" t="s">
        <v>70</v>
      </c>
      <c r="B70" s="6">
        <v>1</v>
      </c>
      <c r="C70" s="6" t="s">
        <v>15</v>
      </c>
      <c r="D70" s="6">
        <v>1</v>
      </c>
      <c r="E70" s="6">
        <v>20</v>
      </c>
      <c r="F70" s="6" t="s">
        <v>15</v>
      </c>
      <c r="G70" s="13">
        <v>3.27869E-4</v>
      </c>
      <c r="H70" s="10" t="s">
        <v>15</v>
      </c>
      <c r="I70" s="15" t="s">
        <v>17</v>
      </c>
      <c r="J70" s="16" t="s">
        <v>18</v>
      </c>
    </row>
    <row r="71" spans="1:10" ht="15" customHeight="1" x14ac:dyDescent="0.2">
      <c r="A71" s="5" t="s">
        <v>71</v>
      </c>
      <c r="B71" s="6">
        <v>4</v>
      </c>
      <c r="C71" s="6">
        <v>2</v>
      </c>
      <c r="D71" s="6">
        <v>2</v>
      </c>
      <c r="E71" s="6">
        <v>31009.999999999996</v>
      </c>
      <c r="F71" s="6">
        <v>31008.000000000004</v>
      </c>
      <c r="G71" s="13">
        <v>0.70016393399999999</v>
      </c>
      <c r="H71" s="10">
        <v>33008</v>
      </c>
      <c r="I71" s="15" t="s">
        <v>17</v>
      </c>
      <c r="J71" s="16" t="s">
        <v>18</v>
      </c>
    </row>
    <row r="72" spans="1:10" ht="21" customHeight="1" x14ac:dyDescent="0.2">
      <c r="A72" s="5" t="s">
        <v>11</v>
      </c>
      <c r="B72" s="4">
        <f>SUM(B73+B75)</f>
        <v>3</v>
      </c>
      <c r="C72" s="4">
        <f t="shared" ref="C72:H72" si="22">SUM(C73+C75)</f>
        <v>0</v>
      </c>
      <c r="D72" s="4">
        <f t="shared" si="22"/>
        <v>3</v>
      </c>
      <c r="E72" s="4">
        <f t="shared" si="22"/>
        <v>4</v>
      </c>
      <c r="F72" s="4">
        <f t="shared" si="22"/>
        <v>0</v>
      </c>
      <c r="G72" s="12">
        <f t="shared" si="22"/>
        <v>6.5573000000000004E-5</v>
      </c>
      <c r="H72" s="9">
        <f t="shared" si="22"/>
        <v>0</v>
      </c>
      <c r="I72" s="15" t="s">
        <v>17</v>
      </c>
      <c r="J72" s="16" t="s">
        <v>18</v>
      </c>
    </row>
    <row r="73" spans="1:10" ht="21" customHeight="1" x14ac:dyDescent="0.2">
      <c r="A73" s="5" t="s">
        <v>72</v>
      </c>
      <c r="B73" s="4">
        <f>SUM(B74)</f>
        <v>1</v>
      </c>
      <c r="C73" s="4">
        <f t="shared" ref="C73:H73" si="23">SUM(C74)</f>
        <v>0</v>
      </c>
      <c r="D73" s="4">
        <f t="shared" si="23"/>
        <v>1</v>
      </c>
      <c r="E73" s="4">
        <f t="shared" si="23"/>
        <v>2</v>
      </c>
      <c r="F73" s="4">
        <f t="shared" si="23"/>
        <v>0</v>
      </c>
      <c r="G73" s="12">
        <f t="shared" si="23"/>
        <v>3.2787000000000003E-5</v>
      </c>
      <c r="H73" s="9">
        <f t="shared" si="23"/>
        <v>0</v>
      </c>
      <c r="I73" s="15" t="s">
        <v>17</v>
      </c>
      <c r="J73" s="16" t="s">
        <v>18</v>
      </c>
    </row>
    <row r="74" spans="1:10" ht="15" customHeight="1" x14ac:dyDescent="0.2">
      <c r="A74" s="5" t="s">
        <v>73</v>
      </c>
      <c r="B74" s="6">
        <v>1</v>
      </c>
      <c r="C74" s="6" t="s">
        <v>15</v>
      </c>
      <c r="D74" s="6">
        <v>1</v>
      </c>
      <c r="E74" s="6">
        <v>2</v>
      </c>
      <c r="F74" s="6" t="s">
        <v>15</v>
      </c>
      <c r="G74" s="13">
        <v>3.2787000000000003E-5</v>
      </c>
      <c r="H74" s="10" t="s">
        <v>15</v>
      </c>
      <c r="I74" s="15" t="s">
        <v>17</v>
      </c>
      <c r="J74" s="16" t="s">
        <v>18</v>
      </c>
    </row>
    <row r="75" spans="1:10" ht="21" customHeight="1" x14ac:dyDescent="0.2">
      <c r="A75" s="5" t="s">
        <v>74</v>
      </c>
      <c r="B75" s="4">
        <f>SUM(B76:B77)</f>
        <v>2</v>
      </c>
      <c r="C75" s="4">
        <f t="shared" ref="C75:H75" si="24">SUM(C76:C77)</f>
        <v>0</v>
      </c>
      <c r="D75" s="4">
        <f t="shared" si="24"/>
        <v>2</v>
      </c>
      <c r="E75" s="4">
        <f t="shared" si="24"/>
        <v>2</v>
      </c>
      <c r="F75" s="4">
        <f t="shared" si="24"/>
        <v>0</v>
      </c>
      <c r="G75" s="12">
        <f t="shared" si="24"/>
        <v>3.2786000000000001E-5</v>
      </c>
      <c r="H75" s="9">
        <f t="shared" si="24"/>
        <v>0</v>
      </c>
      <c r="I75" s="15" t="s">
        <v>17</v>
      </c>
      <c r="J75" s="16" t="s">
        <v>18</v>
      </c>
    </row>
    <row r="76" spans="1:10" ht="15" customHeight="1" x14ac:dyDescent="0.2">
      <c r="A76" s="5" t="s">
        <v>75</v>
      </c>
      <c r="B76" s="6">
        <v>1</v>
      </c>
      <c r="C76" s="6" t="s">
        <v>15</v>
      </c>
      <c r="D76" s="6">
        <v>1</v>
      </c>
      <c r="E76" s="6">
        <v>1</v>
      </c>
      <c r="F76" s="6" t="s">
        <v>15</v>
      </c>
      <c r="G76" s="13">
        <v>1.6393E-5</v>
      </c>
      <c r="H76" s="10" t="s">
        <v>15</v>
      </c>
      <c r="I76" s="15" t="s">
        <v>17</v>
      </c>
      <c r="J76" s="16" t="s">
        <v>18</v>
      </c>
    </row>
    <row r="77" spans="1:10" ht="15" customHeight="1" x14ac:dyDescent="0.2">
      <c r="A77" s="5" t="s">
        <v>76</v>
      </c>
      <c r="B77" s="6">
        <v>1</v>
      </c>
      <c r="C77" s="6" t="s">
        <v>15</v>
      </c>
      <c r="D77" s="6">
        <v>1</v>
      </c>
      <c r="E77" s="6">
        <v>1</v>
      </c>
      <c r="F77" s="6" t="s">
        <v>15</v>
      </c>
      <c r="G77" s="13">
        <v>1.6393E-5</v>
      </c>
      <c r="H77" s="10" t="s">
        <v>15</v>
      </c>
      <c r="I77" s="15" t="s">
        <v>17</v>
      </c>
      <c r="J77" s="16" t="s">
        <v>18</v>
      </c>
    </row>
    <row r="78" spans="1:10" ht="21" customHeight="1" x14ac:dyDescent="0.2">
      <c r="A78" s="5" t="s">
        <v>5</v>
      </c>
      <c r="B78" s="4">
        <f>SUM(B79+B82+B84+B86+B88)</f>
        <v>8</v>
      </c>
      <c r="C78" s="4">
        <f t="shared" ref="C78:H78" si="25">SUM(C79+C82+C84+C86+C88)</f>
        <v>2</v>
      </c>
      <c r="D78" s="4">
        <f t="shared" si="25"/>
        <v>6</v>
      </c>
      <c r="E78" s="4">
        <f t="shared" si="25"/>
        <v>121</v>
      </c>
      <c r="F78" s="4">
        <f t="shared" si="25"/>
        <v>105</v>
      </c>
      <c r="G78" s="12">
        <f t="shared" si="25"/>
        <v>0.10190163800000002</v>
      </c>
      <c r="H78" s="9">
        <f t="shared" si="25"/>
        <v>2575</v>
      </c>
      <c r="I78" s="15" t="s">
        <v>17</v>
      </c>
      <c r="J78" s="16" t="s">
        <v>18</v>
      </c>
    </row>
    <row r="79" spans="1:10" ht="21" customHeight="1" x14ac:dyDescent="0.2">
      <c r="A79" s="5" t="s">
        <v>77</v>
      </c>
      <c r="B79" s="4">
        <f>SUM(B80:B81)</f>
        <v>3</v>
      </c>
      <c r="C79" s="4">
        <f t="shared" ref="C79:H79" si="26">SUM(C80:C81)</f>
        <v>1</v>
      </c>
      <c r="D79" s="4">
        <f t="shared" si="26"/>
        <v>2</v>
      </c>
      <c r="E79" s="4">
        <f t="shared" si="26"/>
        <v>14</v>
      </c>
      <c r="F79" s="4">
        <f t="shared" si="26"/>
        <v>4</v>
      </c>
      <c r="G79" s="12">
        <f t="shared" si="26"/>
        <v>0.10014754100000001</v>
      </c>
      <c r="H79" s="9">
        <f t="shared" si="26"/>
        <v>2500</v>
      </c>
      <c r="I79" s="15" t="s">
        <v>17</v>
      </c>
      <c r="J79" s="16" t="s">
        <v>18</v>
      </c>
    </row>
    <row r="80" spans="1:10" ht="15" customHeight="1" x14ac:dyDescent="0.2">
      <c r="A80" s="5" t="s">
        <v>162</v>
      </c>
      <c r="B80" s="6">
        <v>2</v>
      </c>
      <c r="C80" s="6" t="s">
        <v>15</v>
      </c>
      <c r="D80" s="6">
        <v>2</v>
      </c>
      <c r="E80" s="6">
        <v>9</v>
      </c>
      <c r="F80" s="6">
        <v>1</v>
      </c>
      <c r="G80" s="13">
        <v>1.47541E-4</v>
      </c>
      <c r="H80" s="10" t="s">
        <v>15</v>
      </c>
      <c r="I80" s="15" t="s">
        <v>17</v>
      </c>
      <c r="J80" s="16" t="s">
        <v>18</v>
      </c>
    </row>
    <row r="81" spans="1:10" ht="15" customHeight="1" x14ac:dyDescent="0.2">
      <c r="A81" s="5" t="s">
        <v>78</v>
      </c>
      <c r="B81" s="6">
        <v>1</v>
      </c>
      <c r="C81" s="6">
        <v>1</v>
      </c>
      <c r="D81" s="6" t="s">
        <v>15</v>
      </c>
      <c r="E81" s="6">
        <v>5</v>
      </c>
      <c r="F81" s="6">
        <v>3</v>
      </c>
      <c r="G81" s="13">
        <v>0.1</v>
      </c>
      <c r="H81" s="10">
        <v>2500</v>
      </c>
      <c r="I81" s="15" t="s">
        <v>17</v>
      </c>
      <c r="J81" s="16" t="s">
        <v>18</v>
      </c>
    </row>
    <row r="82" spans="1:10" ht="21" customHeight="1" x14ac:dyDescent="0.2">
      <c r="A82" s="5" t="s">
        <v>79</v>
      </c>
      <c r="B82" s="4">
        <f>SUM(B83)</f>
        <v>2</v>
      </c>
      <c r="C82" s="4">
        <f t="shared" ref="C82:H82" si="27">SUM(C83)</f>
        <v>1</v>
      </c>
      <c r="D82" s="4">
        <f t="shared" si="27"/>
        <v>1</v>
      </c>
      <c r="E82" s="4">
        <f t="shared" si="27"/>
        <v>103</v>
      </c>
      <c r="F82" s="4">
        <f t="shared" si="27"/>
        <v>100</v>
      </c>
      <c r="G82" s="12">
        <f t="shared" si="27"/>
        <v>1.6885240000000001E-3</v>
      </c>
      <c r="H82" s="9">
        <f t="shared" si="27"/>
        <v>65</v>
      </c>
      <c r="I82" s="15" t="s">
        <v>17</v>
      </c>
      <c r="J82" s="16" t="s">
        <v>18</v>
      </c>
    </row>
    <row r="83" spans="1:10" ht="15" customHeight="1" x14ac:dyDescent="0.2">
      <c r="A83" s="5" t="s">
        <v>163</v>
      </c>
      <c r="B83" s="6">
        <v>2</v>
      </c>
      <c r="C83" s="6">
        <v>1</v>
      </c>
      <c r="D83" s="6">
        <v>1</v>
      </c>
      <c r="E83" s="6">
        <v>103</v>
      </c>
      <c r="F83" s="6">
        <v>100</v>
      </c>
      <c r="G83" s="13">
        <v>1.6885240000000001E-3</v>
      </c>
      <c r="H83" s="10">
        <v>65</v>
      </c>
      <c r="I83" s="15" t="s">
        <v>17</v>
      </c>
      <c r="J83" s="16" t="s">
        <v>18</v>
      </c>
    </row>
    <row r="84" spans="1:10" ht="21" customHeight="1" x14ac:dyDescent="0.2">
      <c r="A84" s="5" t="s">
        <v>153</v>
      </c>
      <c r="B84" s="4">
        <f>SUM(B85)</f>
        <v>1</v>
      </c>
      <c r="C84" s="4">
        <f t="shared" ref="C84:H84" si="28">SUM(C85)</f>
        <v>0</v>
      </c>
      <c r="D84" s="4">
        <f t="shared" si="28"/>
        <v>1</v>
      </c>
      <c r="E84" s="4">
        <f t="shared" si="28"/>
        <v>1</v>
      </c>
      <c r="F84" s="4">
        <f t="shared" si="28"/>
        <v>0</v>
      </c>
      <c r="G84" s="12">
        <f t="shared" si="28"/>
        <v>1.6393E-5</v>
      </c>
      <c r="H84" s="9">
        <f t="shared" si="28"/>
        <v>0</v>
      </c>
      <c r="I84" s="15" t="s">
        <v>17</v>
      </c>
      <c r="J84" s="16" t="s">
        <v>18</v>
      </c>
    </row>
    <row r="85" spans="1:10" ht="15" customHeight="1" x14ac:dyDescent="0.2">
      <c r="A85" s="5" t="s">
        <v>164</v>
      </c>
      <c r="B85" s="6">
        <v>1</v>
      </c>
      <c r="C85" s="6" t="s">
        <v>15</v>
      </c>
      <c r="D85" s="6">
        <v>1</v>
      </c>
      <c r="E85" s="6">
        <v>1</v>
      </c>
      <c r="F85" s="6" t="s">
        <v>15</v>
      </c>
      <c r="G85" s="13">
        <v>1.6393E-5</v>
      </c>
      <c r="H85" s="10" t="s">
        <v>15</v>
      </c>
      <c r="I85" s="15" t="s">
        <v>17</v>
      </c>
      <c r="J85" s="16" t="s">
        <v>18</v>
      </c>
    </row>
    <row r="86" spans="1:10" ht="21" customHeight="1" x14ac:dyDescent="0.2">
      <c r="A86" s="5" t="s">
        <v>80</v>
      </c>
      <c r="B86" s="4">
        <f>SUM(B87)</f>
        <v>1</v>
      </c>
      <c r="C86" s="4">
        <f t="shared" ref="C86:H86" si="29">SUM(C87)</f>
        <v>0</v>
      </c>
      <c r="D86" s="4">
        <f t="shared" si="29"/>
        <v>1</v>
      </c>
      <c r="E86" s="4">
        <f t="shared" si="29"/>
        <v>1</v>
      </c>
      <c r="F86" s="4">
        <f t="shared" si="29"/>
        <v>1</v>
      </c>
      <c r="G86" s="12">
        <f t="shared" si="29"/>
        <v>1.6393E-5</v>
      </c>
      <c r="H86" s="9">
        <f t="shared" si="29"/>
        <v>10</v>
      </c>
      <c r="I86" s="15" t="s">
        <v>17</v>
      </c>
      <c r="J86" s="16" t="s">
        <v>18</v>
      </c>
    </row>
    <row r="87" spans="1:10" ht="15" customHeight="1" x14ac:dyDescent="0.2">
      <c r="A87" s="5" t="s">
        <v>165</v>
      </c>
      <c r="B87" s="6">
        <v>1</v>
      </c>
      <c r="C87" s="6" t="s">
        <v>15</v>
      </c>
      <c r="D87" s="6">
        <v>1</v>
      </c>
      <c r="E87" s="6">
        <v>1</v>
      </c>
      <c r="F87" s="6">
        <v>1</v>
      </c>
      <c r="G87" s="13">
        <v>1.6393E-5</v>
      </c>
      <c r="H87" s="10">
        <v>10</v>
      </c>
      <c r="I87" s="15" t="s">
        <v>17</v>
      </c>
      <c r="J87" s="16" t="s">
        <v>18</v>
      </c>
    </row>
    <row r="88" spans="1:10" ht="21" customHeight="1" x14ac:dyDescent="0.2">
      <c r="A88" s="5" t="s">
        <v>81</v>
      </c>
      <c r="B88" s="4">
        <f>SUM(B89)</f>
        <v>1</v>
      </c>
      <c r="C88" s="4">
        <f t="shared" ref="C88:H88" si="30">SUM(C89)</f>
        <v>0</v>
      </c>
      <c r="D88" s="4">
        <f t="shared" si="30"/>
        <v>1</v>
      </c>
      <c r="E88" s="4">
        <f t="shared" si="30"/>
        <v>2</v>
      </c>
      <c r="F88" s="4">
        <f t="shared" si="30"/>
        <v>0</v>
      </c>
      <c r="G88" s="12">
        <f t="shared" si="30"/>
        <v>3.2787000000000003E-5</v>
      </c>
      <c r="H88" s="9">
        <f t="shared" si="30"/>
        <v>0</v>
      </c>
      <c r="I88" s="15" t="s">
        <v>17</v>
      </c>
      <c r="J88" s="16" t="s">
        <v>18</v>
      </c>
    </row>
    <row r="89" spans="1:10" ht="15" customHeight="1" x14ac:dyDescent="0.2">
      <c r="A89" s="5" t="s">
        <v>166</v>
      </c>
      <c r="B89" s="6">
        <v>1</v>
      </c>
      <c r="C89" s="6" t="s">
        <v>15</v>
      </c>
      <c r="D89" s="6">
        <v>1</v>
      </c>
      <c r="E89" s="6">
        <v>2</v>
      </c>
      <c r="F89" s="6" t="s">
        <v>15</v>
      </c>
      <c r="G89" s="13">
        <v>3.2787000000000003E-5</v>
      </c>
      <c r="H89" s="10" t="s">
        <v>15</v>
      </c>
      <c r="I89" s="15" t="s">
        <v>17</v>
      </c>
      <c r="J89" s="16" t="s">
        <v>18</v>
      </c>
    </row>
    <row r="90" spans="1:10" ht="21" customHeight="1" x14ac:dyDescent="0.2">
      <c r="A90" s="5" t="s">
        <v>6</v>
      </c>
      <c r="B90" s="4">
        <f>SUM(B91+B93+B95+B99+B101)</f>
        <v>7</v>
      </c>
      <c r="C90" s="4">
        <f t="shared" ref="C90:H90" si="31">SUM(C91+C93+C95+C99+C101)</f>
        <v>0</v>
      </c>
      <c r="D90" s="4">
        <f t="shared" si="31"/>
        <v>7</v>
      </c>
      <c r="E90" s="4">
        <f t="shared" si="31"/>
        <v>57</v>
      </c>
      <c r="F90" s="4">
        <f t="shared" si="31"/>
        <v>7</v>
      </c>
      <c r="G90" s="12">
        <f t="shared" si="31"/>
        <v>9.3442599999999992E-4</v>
      </c>
      <c r="H90" s="9">
        <f t="shared" si="31"/>
        <v>3</v>
      </c>
      <c r="I90" s="15" t="s">
        <v>17</v>
      </c>
      <c r="J90" s="16" t="s">
        <v>18</v>
      </c>
    </row>
    <row r="91" spans="1:10" ht="21" customHeight="1" x14ac:dyDescent="0.2">
      <c r="A91" s="5" t="s">
        <v>82</v>
      </c>
      <c r="B91" s="4">
        <f>SUM(B92)</f>
        <v>1</v>
      </c>
      <c r="C91" s="4">
        <f t="shared" ref="C91:H91" si="32">SUM(C92)</f>
        <v>0</v>
      </c>
      <c r="D91" s="4">
        <f t="shared" si="32"/>
        <v>1</v>
      </c>
      <c r="E91" s="4">
        <f t="shared" si="32"/>
        <v>1</v>
      </c>
      <c r="F91" s="4">
        <f t="shared" si="32"/>
        <v>0</v>
      </c>
      <c r="G91" s="12">
        <f t="shared" si="32"/>
        <v>1.6393E-5</v>
      </c>
      <c r="H91" s="9">
        <f t="shared" si="32"/>
        <v>0</v>
      </c>
      <c r="I91" s="15" t="s">
        <v>17</v>
      </c>
      <c r="J91" s="16" t="s">
        <v>18</v>
      </c>
    </row>
    <row r="92" spans="1:10" ht="15" customHeight="1" x14ac:dyDescent="0.2">
      <c r="A92" s="5" t="s">
        <v>83</v>
      </c>
      <c r="B92" s="6">
        <v>1</v>
      </c>
      <c r="C92" s="6" t="s">
        <v>15</v>
      </c>
      <c r="D92" s="6">
        <v>1</v>
      </c>
      <c r="E92" s="6">
        <v>1</v>
      </c>
      <c r="F92" s="6" t="s">
        <v>15</v>
      </c>
      <c r="G92" s="13">
        <v>1.6393E-5</v>
      </c>
      <c r="H92" s="10" t="s">
        <v>15</v>
      </c>
      <c r="I92" s="15" t="s">
        <v>17</v>
      </c>
      <c r="J92" s="16" t="s">
        <v>18</v>
      </c>
    </row>
    <row r="93" spans="1:10" ht="21" customHeight="1" x14ac:dyDescent="0.2">
      <c r="A93" s="5" t="s">
        <v>84</v>
      </c>
      <c r="B93" s="4">
        <f>SUM(B94)</f>
        <v>1</v>
      </c>
      <c r="C93" s="4">
        <f t="shared" ref="C93:H93" si="33">SUM(C94)</f>
        <v>0</v>
      </c>
      <c r="D93" s="4">
        <f t="shared" si="33"/>
        <v>1</v>
      </c>
      <c r="E93" s="4">
        <f t="shared" si="33"/>
        <v>1</v>
      </c>
      <c r="F93" s="4">
        <f t="shared" si="33"/>
        <v>0</v>
      </c>
      <c r="G93" s="12">
        <f t="shared" si="33"/>
        <v>1.6393E-5</v>
      </c>
      <c r="H93" s="9">
        <f t="shared" si="33"/>
        <v>0</v>
      </c>
      <c r="I93" s="15" t="s">
        <v>17</v>
      </c>
      <c r="J93" s="16" t="s">
        <v>18</v>
      </c>
    </row>
    <row r="94" spans="1:10" ht="15" customHeight="1" x14ac:dyDescent="0.2">
      <c r="A94" s="5" t="s">
        <v>85</v>
      </c>
      <c r="B94" s="6">
        <v>1</v>
      </c>
      <c r="C94" s="6" t="s">
        <v>15</v>
      </c>
      <c r="D94" s="6">
        <v>1</v>
      </c>
      <c r="E94" s="6">
        <v>1</v>
      </c>
      <c r="F94" s="6" t="s">
        <v>15</v>
      </c>
      <c r="G94" s="13">
        <v>1.6393E-5</v>
      </c>
      <c r="H94" s="10" t="s">
        <v>15</v>
      </c>
      <c r="I94" s="15" t="s">
        <v>17</v>
      </c>
      <c r="J94" s="16" t="s">
        <v>18</v>
      </c>
    </row>
    <row r="95" spans="1:10" ht="21" customHeight="1" x14ac:dyDescent="0.2">
      <c r="A95" s="5" t="s">
        <v>86</v>
      </c>
      <c r="B95" s="4">
        <f>SUM(B96:B98)</f>
        <v>3</v>
      </c>
      <c r="C95" s="4">
        <f t="shared" ref="C95:H95" si="34">SUM(C96:C98)</f>
        <v>0</v>
      </c>
      <c r="D95" s="4">
        <f t="shared" si="34"/>
        <v>3</v>
      </c>
      <c r="E95" s="4">
        <f t="shared" si="34"/>
        <v>13</v>
      </c>
      <c r="F95" s="4">
        <f t="shared" si="34"/>
        <v>5</v>
      </c>
      <c r="G95" s="12">
        <f t="shared" si="34"/>
        <v>2.1311499999999999E-4</v>
      </c>
      <c r="H95" s="9">
        <f t="shared" si="34"/>
        <v>2.5</v>
      </c>
      <c r="I95" s="15" t="s">
        <v>17</v>
      </c>
      <c r="J95" s="16" t="s">
        <v>18</v>
      </c>
    </row>
    <row r="96" spans="1:10" ht="15" customHeight="1" x14ac:dyDescent="0.2">
      <c r="A96" s="5" t="s">
        <v>87</v>
      </c>
      <c r="B96" s="6">
        <v>1</v>
      </c>
      <c r="C96" s="6" t="s">
        <v>15</v>
      </c>
      <c r="D96" s="6">
        <v>1</v>
      </c>
      <c r="E96" s="6">
        <v>4</v>
      </c>
      <c r="F96" s="6">
        <v>4</v>
      </c>
      <c r="G96" s="13">
        <v>6.5574000000000006E-5</v>
      </c>
      <c r="H96" s="10" t="s">
        <v>15</v>
      </c>
      <c r="I96" s="15" t="s">
        <v>17</v>
      </c>
      <c r="J96" s="16" t="s">
        <v>18</v>
      </c>
    </row>
    <row r="97" spans="1:10" ht="15" customHeight="1" x14ac:dyDescent="0.2">
      <c r="A97" s="5" t="s">
        <v>88</v>
      </c>
      <c r="B97" s="6">
        <v>1</v>
      </c>
      <c r="C97" s="6" t="s">
        <v>15</v>
      </c>
      <c r="D97" s="6">
        <v>1</v>
      </c>
      <c r="E97" s="6">
        <v>5</v>
      </c>
      <c r="F97" s="6">
        <v>1</v>
      </c>
      <c r="G97" s="13">
        <v>8.1966999999999996E-5</v>
      </c>
      <c r="H97" s="10">
        <v>2.5</v>
      </c>
      <c r="I97" s="15" t="s">
        <v>17</v>
      </c>
      <c r="J97" s="16" t="s">
        <v>18</v>
      </c>
    </row>
    <row r="98" spans="1:10" ht="15" customHeight="1" x14ac:dyDescent="0.2">
      <c r="A98" s="5" t="s">
        <v>89</v>
      </c>
      <c r="B98" s="6">
        <v>1</v>
      </c>
      <c r="C98" s="6" t="s">
        <v>15</v>
      </c>
      <c r="D98" s="6">
        <v>1</v>
      </c>
      <c r="E98" s="6">
        <v>4</v>
      </c>
      <c r="F98" s="6" t="s">
        <v>15</v>
      </c>
      <c r="G98" s="13">
        <v>6.5574000000000006E-5</v>
      </c>
      <c r="H98" s="10" t="s">
        <v>15</v>
      </c>
      <c r="I98" s="15" t="s">
        <v>17</v>
      </c>
      <c r="J98" s="16" t="s">
        <v>18</v>
      </c>
    </row>
    <row r="99" spans="1:10" ht="21" customHeight="1" x14ac:dyDescent="0.2">
      <c r="A99" s="5" t="s">
        <v>90</v>
      </c>
      <c r="B99" s="4">
        <f>SUM(B100)</f>
        <v>1</v>
      </c>
      <c r="C99" s="4">
        <f t="shared" ref="C99:H99" si="35">SUM(C100)</f>
        <v>0</v>
      </c>
      <c r="D99" s="4">
        <f t="shared" si="35"/>
        <v>1</v>
      </c>
      <c r="E99" s="4">
        <f t="shared" si="35"/>
        <v>2</v>
      </c>
      <c r="F99" s="4">
        <f t="shared" si="35"/>
        <v>2</v>
      </c>
      <c r="G99" s="12">
        <f t="shared" si="35"/>
        <v>3.2787000000000003E-5</v>
      </c>
      <c r="H99" s="9">
        <f t="shared" si="35"/>
        <v>0.5</v>
      </c>
      <c r="I99" s="15" t="s">
        <v>17</v>
      </c>
      <c r="J99" s="16" t="s">
        <v>18</v>
      </c>
    </row>
    <row r="100" spans="1:10" ht="15" customHeight="1" x14ac:dyDescent="0.2">
      <c r="A100" s="5" t="s">
        <v>91</v>
      </c>
      <c r="B100" s="6">
        <v>1</v>
      </c>
      <c r="C100" s="6" t="s">
        <v>15</v>
      </c>
      <c r="D100" s="6">
        <v>1</v>
      </c>
      <c r="E100" s="6">
        <v>2</v>
      </c>
      <c r="F100" s="6">
        <v>2</v>
      </c>
      <c r="G100" s="13">
        <v>3.2787000000000003E-5</v>
      </c>
      <c r="H100" s="10">
        <v>0.5</v>
      </c>
      <c r="I100" s="15" t="s">
        <v>17</v>
      </c>
      <c r="J100" s="16" t="s">
        <v>18</v>
      </c>
    </row>
    <row r="101" spans="1:10" ht="21" customHeight="1" x14ac:dyDescent="0.2">
      <c r="A101" s="5" t="s">
        <v>92</v>
      </c>
      <c r="B101" s="4">
        <f>SUM(B102)</f>
        <v>1</v>
      </c>
      <c r="C101" s="4">
        <f t="shared" ref="C101:H101" si="36">SUM(C102)</f>
        <v>0</v>
      </c>
      <c r="D101" s="4">
        <f t="shared" si="36"/>
        <v>1</v>
      </c>
      <c r="E101" s="4">
        <f t="shared" si="36"/>
        <v>40</v>
      </c>
      <c r="F101" s="4">
        <f t="shared" si="36"/>
        <v>0</v>
      </c>
      <c r="G101" s="12">
        <f t="shared" si="36"/>
        <v>6.55738E-4</v>
      </c>
      <c r="H101" s="9">
        <f t="shared" si="36"/>
        <v>0</v>
      </c>
      <c r="I101" s="15" t="s">
        <v>17</v>
      </c>
      <c r="J101" s="16" t="s">
        <v>18</v>
      </c>
    </row>
    <row r="102" spans="1:10" ht="15" customHeight="1" x14ac:dyDescent="0.2">
      <c r="A102" s="5" t="s">
        <v>93</v>
      </c>
      <c r="B102" s="6">
        <v>1</v>
      </c>
      <c r="C102" s="6" t="s">
        <v>15</v>
      </c>
      <c r="D102" s="6">
        <v>1</v>
      </c>
      <c r="E102" s="6">
        <v>40</v>
      </c>
      <c r="F102" s="6" t="s">
        <v>15</v>
      </c>
      <c r="G102" s="13">
        <v>6.55738E-4</v>
      </c>
      <c r="H102" s="10" t="s">
        <v>15</v>
      </c>
      <c r="I102" s="15" t="s">
        <v>17</v>
      </c>
      <c r="J102" s="16" t="s">
        <v>18</v>
      </c>
    </row>
    <row r="103" spans="1:10" ht="21" customHeight="1" x14ac:dyDescent="0.2">
      <c r="A103" s="5" t="s">
        <v>7</v>
      </c>
      <c r="B103" s="4">
        <f>SUM(B104+B106+B116)</f>
        <v>22</v>
      </c>
      <c r="C103" s="4">
        <f t="shared" ref="C103:H103" si="37">SUM(C104+C106+C116)</f>
        <v>5</v>
      </c>
      <c r="D103" s="4">
        <f t="shared" si="37"/>
        <v>17</v>
      </c>
      <c r="E103" s="4">
        <f t="shared" si="37"/>
        <v>335</v>
      </c>
      <c r="F103" s="4">
        <f t="shared" si="37"/>
        <v>311</v>
      </c>
      <c r="G103" s="12">
        <f t="shared" si="37"/>
        <v>5.5475405000000012E-2</v>
      </c>
      <c r="H103" s="9">
        <f t="shared" si="37"/>
        <v>1140</v>
      </c>
      <c r="I103" s="15" t="s">
        <v>17</v>
      </c>
      <c r="J103" s="16" t="s">
        <v>18</v>
      </c>
    </row>
    <row r="104" spans="1:10" ht="21" customHeight="1" x14ac:dyDescent="0.2">
      <c r="A104" s="5" t="s">
        <v>94</v>
      </c>
      <c r="B104" s="4">
        <f>SUM(B105)</f>
        <v>2</v>
      </c>
      <c r="C104" s="4">
        <f t="shared" ref="C104:H104" si="38">SUM(C105)</f>
        <v>0</v>
      </c>
      <c r="D104" s="4">
        <f t="shared" si="38"/>
        <v>2</v>
      </c>
      <c r="E104" s="4">
        <f t="shared" si="38"/>
        <v>7</v>
      </c>
      <c r="F104" s="4">
        <f t="shared" si="38"/>
        <v>3</v>
      </c>
      <c r="G104" s="12">
        <f t="shared" si="38"/>
        <v>1.1475400000000001E-4</v>
      </c>
      <c r="H104" s="9">
        <f t="shared" si="38"/>
        <v>3</v>
      </c>
      <c r="I104" s="15" t="s">
        <v>17</v>
      </c>
      <c r="J104" s="16" t="s">
        <v>18</v>
      </c>
    </row>
    <row r="105" spans="1:10" ht="15" customHeight="1" x14ac:dyDescent="0.2">
      <c r="A105" s="5" t="s">
        <v>95</v>
      </c>
      <c r="B105" s="6">
        <v>2</v>
      </c>
      <c r="C105" s="6" t="s">
        <v>15</v>
      </c>
      <c r="D105" s="6">
        <v>2</v>
      </c>
      <c r="E105" s="6">
        <v>7</v>
      </c>
      <c r="F105" s="6">
        <v>3</v>
      </c>
      <c r="G105" s="13">
        <v>1.1475400000000001E-4</v>
      </c>
      <c r="H105" s="10">
        <v>3</v>
      </c>
      <c r="I105" s="15" t="s">
        <v>17</v>
      </c>
      <c r="J105" s="16" t="s">
        <v>18</v>
      </c>
    </row>
    <row r="106" spans="1:10" ht="21" customHeight="1" x14ac:dyDescent="0.2">
      <c r="A106" s="5" t="s">
        <v>96</v>
      </c>
      <c r="B106" s="4">
        <f>SUM(B107:B115)</f>
        <v>19</v>
      </c>
      <c r="C106" s="4">
        <f t="shared" ref="C106:H106" si="39">SUM(C107:C115)</f>
        <v>5</v>
      </c>
      <c r="D106" s="4">
        <f t="shared" si="39"/>
        <v>14</v>
      </c>
      <c r="E106" s="4">
        <f t="shared" si="39"/>
        <v>327</v>
      </c>
      <c r="F106" s="4">
        <f t="shared" si="39"/>
        <v>308</v>
      </c>
      <c r="G106" s="12">
        <f t="shared" si="39"/>
        <v>5.5344258000000007E-2</v>
      </c>
      <c r="H106" s="9">
        <f t="shared" si="39"/>
        <v>1137</v>
      </c>
      <c r="I106" s="15" t="s">
        <v>17</v>
      </c>
      <c r="J106" s="16" t="s">
        <v>18</v>
      </c>
    </row>
    <row r="107" spans="1:10" ht="15" customHeight="1" x14ac:dyDescent="0.2">
      <c r="A107" s="5" t="s">
        <v>97</v>
      </c>
      <c r="B107" s="6">
        <v>1</v>
      </c>
      <c r="C107" s="6" t="s">
        <v>15</v>
      </c>
      <c r="D107" s="6">
        <v>1</v>
      </c>
      <c r="E107" s="6">
        <v>2</v>
      </c>
      <c r="F107" s="6" t="s">
        <v>15</v>
      </c>
      <c r="G107" s="13">
        <v>3.2787000000000003E-5</v>
      </c>
      <c r="H107" s="10" t="s">
        <v>15</v>
      </c>
      <c r="I107" s="15" t="s">
        <v>17</v>
      </c>
      <c r="J107" s="16" t="s">
        <v>18</v>
      </c>
    </row>
    <row r="108" spans="1:10" ht="15" customHeight="1" x14ac:dyDescent="0.2">
      <c r="A108" s="5" t="s">
        <v>98</v>
      </c>
      <c r="B108" s="6">
        <v>6</v>
      </c>
      <c r="C108" s="6">
        <v>1</v>
      </c>
      <c r="D108" s="6">
        <v>5</v>
      </c>
      <c r="E108" s="6">
        <v>6</v>
      </c>
      <c r="F108" s="6">
        <v>1</v>
      </c>
      <c r="G108" s="13">
        <v>5.0081964999999999E-2</v>
      </c>
      <c r="H108" s="10">
        <v>1000</v>
      </c>
      <c r="I108" s="15" t="s">
        <v>17</v>
      </c>
      <c r="J108" s="16" t="s">
        <v>18</v>
      </c>
    </row>
    <row r="109" spans="1:10" ht="15" customHeight="1" x14ac:dyDescent="0.2">
      <c r="A109" s="5" t="s">
        <v>99</v>
      </c>
      <c r="B109" s="6">
        <v>1</v>
      </c>
      <c r="C109" s="6">
        <v>1</v>
      </c>
      <c r="D109" s="6" t="s">
        <v>15</v>
      </c>
      <c r="E109" s="6">
        <v>300</v>
      </c>
      <c r="F109" s="6">
        <v>300</v>
      </c>
      <c r="G109" s="13">
        <v>4.9180329999999996E-3</v>
      </c>
      <c r="H109" s="10">
        <v>130</v>
      </c>
      <c r="I109" s="15" t="s">
        <v>17</v>
      </c>
      <c r="J109" s="16" t="s">
        <v>18</v>
      </c>
    </row>
    <row r="110" spans="1:10" ht="15" customHeight="1" x14ac:dyDescent="0.2">
      <c r="A110" s="5" t="s">
        <v>100</v>
      </c>
      <c r="B110" s="6">
        <v>1</v>
      </c>
      <c r="C110" s="6" t="s">
        <v>15</v>
      </c>
      <c r="D110" s="6">
        <v>1</v>
      </c>
      <c r="E110" s="6">
        <v>1</v>
      </c>
      <c r="F110" s="6" t="s">
        <v>15</v>
      </c>
      <c r="G110" s="13">
        <v>1.6393E-5</v>
      </c>
      <c r="H110" s="10" t="s">
        <v>15</v>
      </c>
      <c r="I110" s="15" t="s">
        <v>17</v>
      </c>
      <c r="J110" s="16" t="s">
        <v>18</v>
      </c>
    </row>
    <row r="111" spans="1:10" ht="15" customHeight="1" x14ac:dyDescent="0.2">
      <c r="A111" s="5" t="s">
        <v>101</v>
      </c>
      <c r="B111" s="6">
        <v>1</v>
      </c>
      <c r="C111" s="6">
        <v>1</v>
      </c>
      <c r="D111" s="6" t="s">
        <v>15</v>
      </c>
      <c r="E111" s="6">
        <v>4</v>
      </c>
      <c r="F111" s="6" t="s">
        <v>15</v>
      </c>
      <c r="G111" s="13">
        <v>6.5574000000000006E-5</v>
      </c>
      <c r="H111" s="10" t="s">
        <v>15</v>
      </c>
      <c r="I111" s="15" t="s">
        <v>17</v>
      </c>
      <c r="J111" s="16" t="s">
        <v>18</v>
      </c>
    </row>
    <row r="112" spans="1:10" ht="15" customHeight="1" x14ac:dyDescent="0.2">
      <c r="A112" s="5" t="s">
        <v>102</v>
      </c>
      <c r="B112" s="6">
        <v>3</v>
      </c>
      <c r="C112" s="6" t="s">
        <v>15</v>
      </c>
      <c r="D112" s="6">
        <v>3</v>
      </c>
      <c r="E112" s="6">
        <v>4</v>
      </c>
      <c r="F112" s="6">
        <v>3</v>
      </c>
      <c r="G112" s="13">
        <v>6.5573000000000004E-5</v>
      </c>
      <c r="H112" s="10">
        <v>3</v>
      </c>
      <c r="I112" s="15" t="s">
        <v>17</v>
      </c>
      <c r="J112" s="16" t="s">
        <v>18</v>
      </c>
    </row>
    <row r="113" spans="1:10" ht="15" customHeight="1" x14ac:dyDescent="0.2">
      <c r="A113" s="5" t="s">
        <v>103</v>
      </c>
      <c r="B113" s="6">
        <v>1</v>
      </c>
      <c r="C113" s="6" t="s">
        <v>15</v>
      </c>
      <c r="D113" s="6">
        <v>1</v>
      </c>
      <c r="E113" s="6">
        <v>2</v>
      </c>
      <c r="F113" s="6" t="s">
        <v>15</v>
      </c>
      <c r="G113" s="13">
        <v>3.2787000000000003E-5</v>
      </c>
      <c r="H113" s="10" t="s">
        <v>15</v>
      </c>
      <c r="I113" s="15" t="s">
        <v>17</v>
      </c>
      <c r="J113" s="16" t="s">
        <v>18</v>
      </c>
    </row>
    <row r="114" spans="1:10" ht="15" customHeight="1" x14ac:dyDescent="0.2">
      <c r="A114" s="5" t="s">
        <v>104</v>
      </c>
      <c r="B114" s="6">
        <v>4</v>
      </c>
      <c r="C114" s="6">
        <v>2</v>
      </c>
      <c r="D114" s="6">
        <v>2</v>
      </c>
      <c r="E114" s="6">
        <v>7</v>
      </c>
      <c r="F114" s="6">
        <v>4</v>
      </c>
      <c r="G114" s="13">
        <v>1.14753E-4</v>
      </c>
      <c r="H114" s="10">
        <v>4</v>
      </c>
      <c r="I114" s="15" t="s">
        <v>17</v>
      </c>
      <c r="J114" s="16" t="s">
        <v>18</v>
      </c>
    </row>
    <row r="115" spans="1:10" ht="15" customHeight="1" x14ac:dyDescent="0.2">
      <c r="A115" s="5" t="s">
        <v>105</v>
      </c>
      <c r="B115" s="6">
        <v>1</v>
      </c>
      <c r="C115" s="6" t="s">
        <v>15</v>
      </c>
      <c r="D115" s="6">
        <v>1</v>
      </c>
      <c r="E115" s="6">
        <v>1</v>
      </c>
      <c r="F115" s="6" t="s">
        <v>15</v>
      </c>
      <c r="G115" s="13">
        <v>1.6393E-5</v>
      </c>
      <c r="H115" s="10" t="s">
        <v>15</v>
      </c>
      <c r="I115" s="15" t="s">
        <v>17</v>
      </c>
      <c r="J115" s="16" t="s">
        <v>18</v>
      </c>
    </row>
    <row r="116" spans="1:10" ht="21" customHeight="1" x14ac:dyDescent="0.2">
      <c r="A116" s="5" t="s">
        <v>106</v>
      </c>
      <c r="B116" s="4">
        <f>SUM(B117)</f>
        <v>1</v>
      </c>
      <c r="C116" s="4">
        <f t="shared" ref="C116:H116" si="40">SUM(C117)</f>
        <v>0</v>
      </c>
      <c r="D116" s="4">
        <f t="shared" si="40"/>
        <v>1</v>
      </c>
      <c r="E116" s="4">
        <f t="shared" si="40"/>
        <v>1</v>
      </c>
      <c r="F116" s="4">
        <f t="shared" si="40"/>
        <v>0</v>
      </c>
      <c r="G116" s="12">
        <f t="shared" si="40"/>
        <v>1.6393E-5</v>
      </c>
      <c r="H116" s="9">
        <f t="shared" si="40"/>
        <v>0</v>
      </c>
      <c r="I116" s="15" t="s">
        <v>17</v>
      </c>
      <c r="J116" s="16" t="s">
        <v>18</v>
      </c>
    </row>
    <row r="117" spans="1:10" ht="15" customHeight="1" x14ac:dyDescent="0.2">
      <c r="A117" s="5" t="s">
        <v>107</v>
      </c>
      <c r="B117" s="6">
        <v>1</v>
      </c>
      <c r="C117" s="6" t="s">
        <v>15</v>
      </c>
      <c r="D117" s="6">
        <v>1</v>
      </c>
      <c r="E117" s="6">
        <v>1</v>
      </c>
      <c r="F117" s="6" t="s">
        <v>15</v>
      </c>
      <c r="G117" s="13">
        <v>1.6393E-5</v>
      </c>
      <c r="H117" s="10" t="s">
        <v>15</v>
      </c>
      <c r="I117" s="15" t="s">
        <v>17</v>
      </c>
      <c r="J117" s="16" t="s">
        <v>18</v>
      </c>
    </row>
    <row r="118" spans="1:10" ht="21" customHeight="1" x14ac:dyDescent="0.2">
      <c r="A118" s="5" t="s">
        <v>156</v>
      </c>
      <c r="B118" s="4">
        <f>SUM(B119)+B123+B129+B133+B141</f>
        <v>37</v>
      </c>
      <c r="C118" s="4">
        <f t="shared" ref="C118:H118" si="41">SUM(C119)+C123+C129+C133+C141</f>
        <v>7</v>
      </c>
      <c r="D118" s="4">
        <f t="shared" si="41"/>
        <v>30</v>
      </c>
      <c r="E118" s="4">
        <f t="shared" si="41"/>
        <v>61744</v>
      </c>
      <c r="F118" s="4">
        <f t="shared" si="41"/>
        <v>60064</v>
      </c>
      <c r="G118" s="12">
        <f t="shared" si="41"/>
        <v>1.5238032709999996</v>
      </c>
      <c r="H118" s="9">
        <f t="shared" si="41"/>
        <v>85126.5</v>
      </c>
      <c r="I118" s="15" t="s">
        <v>17</v>
      </c>
      <c r="J118" s="16" t="s">
        <v>18</v>
      </c>
    </row>
    <row r="119" spans="1:10" ht="21" customHeight="1" x14ac:dyDescent="0.2">
      <c r="A119" s="5" t="s">
        <v>108</v>
      </c>
      <c r="B119" s="4">
        <f>SUM(B120:B122)</f>
        <v>10</v>
      </c>
      <c r="C119" s="4">
        <f t="shared" ref="C119:H119" si="42">SUM(C120:C122)</f>
        <v>1</v>
      </c>
      <c r="D119" s="4">
        <f t="shared" si="42"/>
        <v>9</v>
      </c>
      <c r="E119" s="4">
        <f t="shared" si="42"/>
        <v>21</v>
      </c>
      <c r="F119" s="4">
        <f t="shared" si="42"/>
        <v>0</v>
      </c>
      <c r="G119" s="12">
        <f t="shared" si="42"/>
        <v>3.4425900000000008E-4</v>
      </c>
      <c r="H119" s="9">
        <f t="shared" si="42"/>
        <v>0</v>
      </c>
      <c r="I119" s="15" t="s">
        <v>17</v>
      </c>
      <c r="J119" s="16" t="s">
        <v>18</v>
      </c>
    </row>
    <row r="120" spans="1:10" ht="15" customHeight="1" x14ac:dyDescent="0.2">
      <c r="A120" s="5" t="s">
        <v>109</v>
      </c>
      <c r="B120" s="6">
        <v>7</v>
      </c>
      <c r="C120" s="6">
        <v>1</v>
      </c>
      <c r="D120" s="6">
        <v>6</v>
      </c>
      <c r="E120" s="6">
        <v>16</v>
      </c>
      <c r="F120" s="6" t="s">
        <v>15</v>
      </c>
      <c r="G120" s="13">
        <v>2.6229300000000003E-4</v>
      </c>
      <c r="H120" s="10" t="s">
        <v>15</v>
      </c>
      <c r="I120" s="15" t="s">
        <v>17</v>
      </c>
      <c r="J120" s="16" t="s">
        <v>18</v>
      </c>
    </row>
    <row r="121" spans="1:10" ht="15" customHeight="1" x14ac:dyDescent="0.2">
      <c r="A121" s="5" t="s">
        <v>110</v>
      </c>
      <c r="B121" s="6">
        <v>1</v>
      </c>
      <c r="C121" s="6" t="s">
        <v>15</v>
      </c>
      <c r="D121" s="6">
        <v>1</v>
      </c>
      <c r="E121" s="6">
        <v>1</v>
      </c>
      <c r="F121" s="6" t="s">
        <v>15</v>
      </c>
      <c r="G121" s="13">
        <v>1.6393E-5</v>
      </c>
      <c r="H121" s="10" t="s">
        <v>15</v>
      </c>
      <c r="I121" s="15" t="s">
        <v>17</v>
      </c>
      <c r="J121" s="16" t="s">
        <v>18</v>
      </c>
    </row>
    <row r="122" spans="1:10" ht="15" customHeight="1" x14ac:dyDescent="0.2">
      <c r="A122" s="5" t="s">
        <v>111</v>
      </c>
      <c r="B122" s="6">
        <v>2</v>
      </c>
      <c r="C122" s="6" t="s">
        <v>15</v>
      </c>
      <c r="D122" s="6">
        <v>2</v>
      </c>
      <c r="E122" s="6">
        <v>4</v>
      </c>
      <c r="F122" s="6" t="s">
        <v>15</v>
      </c>
      <c r="G122" s="13">
        <v>6.5573000000000004E-5</v>
      </c>
      <c r="H122" s="10" t="s">
        <v>15</v>
      </c>
      <c r="I122" s="15" t="s">
        <v>17</v>
      </c>
      <c r="J122" s="16" t="s">
        <v>18</v>
      </c>
    </row>
    <row r="123" spans="1:10" ht="21" customHeight="1" x14ac:dyDescent="0.2">
      <c r="A123" s="5" t="s">
        <v>112</v>
      </c>
      <c r="B123" s="4">
        <f>SUM(B124:B128)</f>
        <v>11</v>
      </c>
      <c r="C123" s="4">
        <f t="shared" ref="C123:H123" si="43">SUM(C124:C128)</f>
        <v>4</v>
      </c>
      <c r="D123" s="4">
        <f t="shared" si="43"/>
        <v>7</v>
      </c>
      <c r="E123" s="4">
        <f t="shared" si="43"/>
        <v>61651</v>
      </c>
      <c r="F123" s="4">
        <f t="shared" si="43"/>
        <v>60028</v>
      </c>
      <c r="G123" s="12">
        <f t="shared" si="43"/>
        <v>1.5222786859999997</v>
      </c>
      <c r="H123" s="9">
        <f t="shared" si="43"/>
        <v>85069</v>
      </c>
      <c r="I123" s="15" t="s">
        <v>17</v>
      </c>
      <c r="J123" s="16" t="s">
        <v>18</v>
      </c>
    </row>
    <row r="124" spans="1:10" ht="15" customHeight="1" x14ac:dyDescent="0.2">
      <c r="A124" s="5" t="s">
        <v>113</v>
      </c>
      <c r="B124" s="6">
        <v>1</v>
      </c>
      <c r="C124" s="6">
        <v>1</v>
      </c>
      <c r="D124" s="6" t="s">
        <v>15</v>
      </c>
      <c r="E124" s="6">
        <v>60000</v>
      </c>
      <c r="F124" s="6">
        <v>60000</v>
      </c>
      <c r="G124" s="13">
        <v>1</v>
      </c>
      <c r="H124" s="10">
        <v>84000</v>
      </c>
      <c r="I124" s="15" t="s">
        <v>17</v>
      </c>
      <c r="J124" s="16" t="s">
        <v>18</v>
      </c>
    </row>
    <row r="125" spans="1:10" ht="15" customHeight="1" x14ac:dyDescent="0.2">
      <c r="A125" s="5" t="s">
        <v>114</v>
      </c>
      <c r="B125" s="6">
        <v>3</v>
      </c>
      <c r="C125" s="6">
        <v>2</v>
      </c>
      <c r="D125" s="6">
        <v>1</v>
      </c>
      <c r="E125" s="6">
        <v>1522</v>
      </c>
      <c r="F125" s="6">
        <v>22</v>
      </c>
      <c r="G125" s="13">
        <v>0.52016393399999994</v>
      </c>
      <c r="H125" s="10">
        <v>1010</v>
      </c>
      <c r="I125" s="15" t="s">
        <v>17</v>
      </c>
      <c r="J125" s="16" t="s">
        <v>18</v>
      </c>
    </row>
    <row r="126" spans="1:10" ht="15" customHeight="1" x14ac:dyDescent="0.2">
      <c r="A126" s="5" t="s">
        <v>115</v>
      </c>
      <c r="B126" s="6">
        <v>1</v>
      </c>
      <c r="C126" s="6" t="s">
        <v>15</v>
      </c>
      <c r="D126" s="6">
        <v>1</v>
      </c>
      <c r="E126" s="6">
        <v>20</v>
      </c>
      <c r="F126" s="6" t="s">
        <v>15</v>
      </c>
      <c r="G126" s="13">
        <v>3.27869E-4</v>
      </c>
      <c r="H126" s="10" t="s">
        <v>15</v>
      </c>
      <c r="I126" s="15" t="s">
        <v>17</v>
      </c>
      <c r="J126" s="16" t="s">
        <v>18</v>
      </c>
    </row>
    <row r="127" spans="1:10" ht="15" customHeight="1" x14ac:dyDescent="0.2">
      <c r="A127" s="5" t="s">
        <v>116</v>
      </c>
      <c r="B127" s="6">
        <v>1</v>
      </c>
      <c r="C127" s="6" t="s">
        <v>15</v>
      </c>
      <c r="D127" s="6">
        <v>1</v>
      </c>
      <c r="E127" s="6">
        <v>1</v>
      </c>
      <c r="F127" s="6">
        <v>1</v>
      </c>
      <c r="G127" s="13">
        <v>1.6393E-5</v>
      </c>
      <c r="H127" s="10">
        <v>1</v>
      </c>
      <c r="I127" s="15" t="s">
        <v>17</v>
      </c>
      <c r="J127" s="16" t="s">
        <v>18</v>
      </c>
    </row>
    <row r="128" spans="1:10" ht="15" customHeight="1" x14ac:dyDescent="0.2">
      <c r="A128" s="5" t="s">
        <v>117</v>
      </c>
      <c r="B128" s="6">
        <v>5</v>
      </c>
      <c r="C128" s="6">
        <v>1</v>
      </c>
      <c r="D128" s="6">
        <v>4</v>
      </c>
      <c r="E128" s="6">
        <v>107.99999999999999</v>
      </c>
      <c r="F128" s="6">
        <v>5</v>
      </c>
      <c r="G128" s="13">
        <v>1.7704899999999998E-3</v>
      </c>
      <c r="H128" s="10">
        <v>58</v>
      </c>
      <c r="I128" s="15" t="s">
        <v>17</v>
      </c>
      <c r="J128" s="16" t="s">
        <v>18</v>
      </c>
    </row>
    <row r="129" spans="1:10" ht="21" customHeight="1" x14ac:dyDescent="0.2">
      <c r="A129" s="5" t="s">
        <v>118</v>
      </c>
      <c r="B129" s="4">
        <f>SUM(B130:B132)</f>
        <v>3</v>
      </c>
      <c r="C129" s="4">
        <f t="shared" ref="C129:H129" si="44">SUM(C130:C132)</f>
        <v>0</v>
      </c>
      <c r="D129" s="4">
        <f t="shared" si="44"/>
        <v>3</v>
      </c>
      <c r="E129" s="4">
        <f t="shared" si="44"/>
        <v>29</v>
      </c>
      <c r="F129" s="4">
        <f t="shared" si="44"/>
        <v>23</v>
      </c>
      <c r="G129" s="12">
        <f t="shared" si="44"/>
        <v>4.7541E-4</v>
      </c>
      <c r="H129" s="9">
        <f t="shared" si="44"/>
        <v>31</v>
      </c>
      <c r="I129" s="15" t="s">
        <v>17</v>
      </c>
      <c r="J129" s="16" t="s">
        <v>18</v>
      </c>
    </row>
    <row r="130" spans="1:10" ht="15" customHeight="1" x14ac:dyDescent="0.2">
      <c r="A130" s="5" t="s">
        <v>119</v>
      </c>
      <c r="B130" s="6">
        <v>1</v>
      </c>
      <c r="C130" s="6" t="s">
        <v>15</v>
      </c>
      <c r="D130" s="6">
        <v>1</v>
      </c>
      <c r="E130" s="6">
        <v>1</v>
      </c>
      <c r="F130" s="6">
        <v>1</v>
      </c>
      <c r="G130" s="13">
        <v>1.6393E-5</v>
      </c>
      <c r="H130" s="10">
        <v>1</v>
      </c>
      <c r="I130" s="15" t="s">
        <v>17</v>
      </c>
      <c r="J130" s="16" t="s">
        <v>18</v>
      </c>
    </row>
    <row r="131" spans="1:10" ht="15" customHeight="1" x14ac:dyDescent="0.2">
      <c r="A131" s="5" t="s">
        <v>120</v>
      </c>
      <c r="B131" s="6">
        <v>1</v>
      </c>
      <c r="C131" s="6" t="s">
        <v>15</v>
      </c>
      <c r="D131" s="6">
        <v>1</v>
      </c>
      <c r="E131" s="6">
        <v>8</v>
      </c>
      <c r="F131" s="6">
        <v>2</v>
      </c>
      <c r="G131" s="13">
        <v>1.3114800000000001E-4</v>
      </c>
      <c r="H131" s="10">
        <v>10</v>
      </c>
      <c r="I131" s="15" t="s">
        <v>17</v>
      </c>
      <c r="J131" s="16" t="s">
        <v>18</v>
      </c>
    </row>
    <row r="132" spans="1:10" ht="15" customHeight="1" x14ac:dyDescent="0.2">
      <c r="A132" s="5" t="s">
        <v>121</v>
      </c>
      <c r="B132" s="6">
        <v>1</v>
      </c>
      <c r="C132" s="6" t="s">
        <v>15</v>
      </c>
      <c r="D132" s="6">
        <v>1</v>
      </c>
      <c r="E132" s="6">
        <v>20</v>
      </c>
      <c r="F132" s="6">
        <v>20</v>
      </c>
      <c r="G132" s="13">
        <v>3.27869E-4</v>
      </c>
      <c r="H132" s="10">
        <v>20</v>
      </c>
      <c r="I132" s="15" t="s">
        <v>17</v>
      </c>
      <c r="J132" s="16" t="s">
        <v>18</v>
      </c>
    </row>
    <row r="133" spans="1:10" ht="21" customHeight="1" x14ac:dyDescent="0.2">
      <c r="A133" s="5" t="s">
        <v>122</v>
      </c>
      <c r="B133" s="4">
        <f>SUM(B134:B140)</f>
        <v>11</v>
      </c>
      <c r="C133" s="4">
        <f t="shared" ref="C133:H133" si="45">SUM(C134:C140)</f>
        <v>2</v>
      </c>
      <c r="D133" s="4">
        <f t="shared" si="45"/>
        <v>9</v>
      </c>
      <c r="E133" s="4">
        <f t="shared" si="45"/>
        <v>29</v>
      </c>
      <c r="F133" s="4">
        <f t="shared" si="45"/>
        <v>12</v>
      </c>
      <c r="G133" s="12">
        <f t="shared" si="45"/>
        <v>4.7540699999999996E-4</v>
      </c>
      <c r="H133" s="9">
        <f t="shared" si="45"/>
        <v>23.5</v>
      </c>
      <c r="I133" s="15" t="s">
        <v>17</v>
      </c>
      <c r="J133" s="16" t="s">
        <v>18</v>
      </c>
    </row>
    <row r="134" spans="1:10" ht="15" customHeight="1" x14ac:dyDescent="0.2">
      <c r="A134" s="5" t="s">
        <v>123</v>
      </c>
      <c r="B134" s="6">
        <v>4</v>
      </c>
      <c r="C134" s="6" t="s">
        <v>15</v>
      </c>
      <c r="D134" s="6">
        <v>4</v>
      </c>
      <c r="E134" s="6">
        <v>6</v>
      </c>
      <c r="F134" s="6">
        <v>3</v>
      </c>
      <c r="G134" s="13">
        <v>9.836E-5</v>
      </c>
      <c r="H134" s="10">
        <v>2.5</v>
      </c>
      <c r="I134" s="15" t="s">
        <v>17</v>
      </c>
      <c r="J134" s="16" t="s">
        <v>18</v>
      </c>
    </row>
    <row r="135" spans="1:10" ht="15" customHeight="1" x14ac:dyDescent="0.2">
      <c r="A135" s="5" t="s">
        <v>124</v>
      </c>
      <c r="B135" s="6">
        <v>1</v>
      </c>
      <c r="C135" s="6" t="s">
        <v>15</v>
      </c>
      <c r="D135" s="6">
        <v>1</v>
      </c>
      <c r="E135" s="6">
        <v>2</v>
      </c>
      <c r="F135" s="6" t="s">
        <v>15</v>
      </c>
      <c r="G135" s="13">
        <v>3.2787000000000003E-5</v>
      </c>
      <c r="H135" s="10" t="s">
        <v>15</v>
      </c>
      <c r="I135" s="15" t="s">
        <v>17</v>
      </c>
      <c r="J135" s="16" t="s">
        <v>18</v>
      </c>
    </row>
    <row r="136" spans="1:10" ht="15" customHeight="1" x14ac:dyDescent="0.2">
      <c r="A136" s="5" t="s">
        <v>125</v>
      </c>
      <c r="B136" s="6">
        <v>2</v>
      </c>
      <c r="C136" s="6">
        <v>1</v>
      </c>
      <c r="D136" s="6">
        <v>1</v>
      </c>
      <c r="E136" s="6">
        <v>2</v>
      </c>
      <c r="F136" s="6">
        <v>1</v>
      </c>
      <c r="G136" s="13">
        <v>3.2786000000000001E-5</v>
      </c>
      <c r="H136" s="10">
        <v>3</v>
      </c>
      <c r="I136" s="15" t="s">
        <v>17</v>
      </c>
      <c r="J136" s="16" t="s">
        <v>18</v>
      </c>
    </row>
    <row r="137" spans="1:10" ht="15" customHeight="1" x14ac:dyDescent="0.2">
      <c r="A137" s="5" t="s">
        <v>126</v>
      </c>
      <c r="B137" s="6">
        <v>1</v>
      </c>
      <c r="C137" s="6" t="s">
        <v>15</v>
      </c>
      <c r="D137" s="6">
        <v>1</v>
      </c>
      <c r="E137" s="6">
        <v>1</v>
      </c>
      <c r="F137" s="6">
        <v>1</v>
      </c>
      <c r="G137" s="13">
        <v>1.6393E-5</v>
      </c>
      <c r="H137" s="10">
        <v>1</v>
      </c>
      <c r="I137" s="15" t="s">
        <v>17</v>
      </c>
      <c r="J137" s="16" t="s">
        <v>18</v>
      </c>
    </row>
    <row r="138" spans="1:10" ht="15" customHeight="1" x14ac:dyDescent="0.2">
      <c r="A138" s="5" t="s">
        <v>127</v>
      </c>
      <c r="B138" s="6">
        <v>1</v>
      </c>
      <c r="C138" s="6" t="s">
        <v>15</v>
      </c>
      <c r="D138" s="6">
        <v>1</v>
      </c>
      <c r="E138" s="6">
        <v>7</v>
      </c>
      <c r="F138" s="6">
        <v>5</v>
      </c>
      <c r="G138" s="13">
        <v>1.1475400000000001E-4</v>
      </c>
      <c r="H138" s="10">
        <v>7.0000000000000009</v>
      </c>
      <c r="I138" s="15" t="s">
        <v>17</v>
      </c>
      <c r="J138" s="16" t="s">
        <v>18</v>
      </c>
    </row>
    <row r="139" spans="1:10" ht="15" customHeight="1" x14ac:dyDescent="0.2">
      <c r="A139" s="5" t="s">
        <v>128</v>
      </c>
      <c r="B139" s="6">
        <v>1</v>
      </c>
      <c r="C139" s="6">
        <v>1</v>
      </c>
      <c r="D139" s="6" t="s">
        <v>15</v>
      </c>
      <c r="E139" s="6">
        <v>1</v>
      </c>
      <c r="F139" s="6" t="s">
        <v>15</v>
      </c>
      <c r="G139" s="13">
        <v>1.6393E-5</v>
      </c>
      <c r="H139" s="10" t="s">
        <v>15</v>
      </c>
      <c r="I139" s="15" t="s">
        <v>17</v>
      </c>
      <c r="J139" s="16" t="s">
        <v>18</v>
      </c>
    </row>
    <row r="140" spans="1:10" ht="15" customHeight="1" x14ac:dyDescent="0.2">
      <c r="A140" s="5" t="s">
        <v>129</v>
      </c>
      <c r="B140" s="6">
        <v>1</v>
      </c>
      <c r="C140" s="6" t="s">
        <v>15</v>
      </c>
      <c r="D140" s="6">
        <v>1</v>
      </c>
      <c r="E140" s="6">
        <v>10</v>
      </c>
      <c r="F140" s="6">
        <v>2</v>
      </c>
      <c r="G140" s="13">
        <v>1.6393399999999999E-4</v>
      </c>
      <c r="H140" s="10">
        <v>10</v>
      </c>
      <c r="I140" s="15" t="s">
        <v>17</v>
      </c>
      <c r="J140" s="16" t="s">
        <v>18</v>
      </c>
    </row>
    <row r="141" spans="1:10" ht="21" customHeight="1" x14ac:dyDescent="0.2">
      <c r="A141" s="5" t="s">
        <v>130</v>
      </c>
      <c r="B141" s="4">
        <f>SUM(B142:B143)</f>
        <v>2</v>
      </c>
      <c r="C141" s="4">
        <f t="shared" ref="C141:H141" si="46">SUM(C142:C143)</f>
        <v>0</v>
      </c>
      <c r="D141" s="4">
        <f t="shared" si="46"/>
        <v>2</v>
      </c>
      <c r="E141" s="4">
        <f t="shared" si="46"/>
        <v>14</v>
      </c>
      <c r="F141" s="4">
        <f t="shared" si="46"/>
        <v>1</v>
      </c>
      <c r="G141" s="12">
        <f t="shared" si="46"/>
        <v>2.2950900000000003E-4</v>
      </c>
      <c r="H141" s="9">
        <f t="shared" si="46"/>
        <v>3</v>
      </c>
      <c r="I141" s="15" t="s">
        <v>17</v>
      </c>
      <c r="J141" s="16" t="s">
        <v>18</v>
      </c>
    </row>
    <row r="142" spans="1:10" ht="15" customHeight="1" x14ac:dyDescent="0.2">
      <c r="A142" s="5" t="s">
        <v>131</v>
      </c>
      <c r="B142" s="6">
        <v>1</v>
      </c>
      <c r="C142" s="6" t="s">
        <v>15</v>
      </c>
      <c r="D142" s="6">
        <v>1</v>
      </c>
      <c r="E142" s="6">
        <v>6</v>
      </c>
      <c r="F142" s="6" t="s">
        <v>15</v>
      </c>
      <c r="G142" s="13">
        <v>9.8361000000000002E-5</v>
      </c>
      <c r="H142" s="10" t="s">
        <v>15</v>
      </c>
      <c r="I142" s="15" t="s">
        <v>17</v>
      </c>
      <c r="J142" s="16" t="s">
        <v>18</v>
      </c>
    </row>
    <row r="143" spans="1:10" ht="15" customHeight="1" x14ac:dyDescent="0.2">
      <c r="A143" s="5" t="s">
        <v>132</v>
      </c>
      <c r="B143" s="6">
        <v>1</v>
      </c>
      <c r="C143" s="6" t="s">
        <v>15</v>
      </c>
      <c r="D143" s="6">
        <v>1</v>
      </c>
      <c r="E143" s="6">
        <v>8</v>
      </c>
      <c r="F143" s="6">
        <v>1</v>
      </c>
      <c r="G143" s="13">
        <v>1.3114800000000001E-4</v>
      </c>
      <c r="H143" s="10">
        <v>3</v>
      </c>
      <c r="I143" s="15" t="s">
        <v>17</v>
      </c>
      <c r="J143" s="16" t="s">
        <v>18</v>
      </c>
    </row>
    <row r="144" spans="1:10" ht="21" customHeight="1" x14ac:dyDescent="0.2">
      <c r="A144" s="5" t="s">
        <v>12</v>
      </c>
      <c r="B144" s="4">
        <f>SUM(B145+B147+B150+B152+B157)</f>
        <v>16</v>
      </c>
      <c r="C144" s="4">
        <f t="shared" ref="C144:H144" si="47">SUM(C145+C147+C150+C152+C157)</f>
        <v>2</v>
      </c>
      <c r="D144" s="4">
        <f t="shared" si="47"/>
        <v>14</v>
      </c>
      <c r="E144" s="4">
        <f t="shared" si="47"/>
        <v>2255</v>
      </c>
      <c r="F144" s="4">
        <f t="shared" si="47"/>
        <v>64</v>
      </c>
      <c r="G144" s="12">
        <f t="shared" si="47"/>
        <v>4.3934423E-2</v>
      </c>
      <c r="H144" s="9">
        <f t="shared" si="47"/>
        <v>31.9</v>
      </c>
      <c r="I144" s="15" t="s">
        <v>17</v>
      </c>
      <c r="J144" s="16" t="s">
        <v>18</v>
      </c>
    </row>
    <row r="145" spans="1:10" ht="21" customHeight="1" x14ac:dyDescent="0.2">
      <c r="A145" s="5" t="s">
        <v>133</v>
      </c>
      <c r="B145" s="4">
        <f>SUM(B146)</f>
        <v>1</v>
      </c>
      <c r="C145" s="4">
        <f t="shared" ref="C145:H145" si="48">SUM(C146)</f>
        <v>0</v>
      </c>
      <c r="D145" s="4">
        <f t="shared" si="48"/>
        <v>1</v>
      </c>
      <c r="E145" s="4">
        <f t="shared" si="48"/>
        <v>1</v>
      </c>
      <c r="F145" s="4">
        <f t="shared" si="48"/>
        <v>0</v>
      </c>
      <c r="G145" s="12">
        <f t="shared" si="48"/>
        <v>1.6393E-5</v>
      </c>
      <c r="H145" s="9">
        <f t="shared" si="48"/>
        <v>0</v>
      </c>
      <c r="I145" s="15" t="s">
        <v>17</v>
      </c>
      <c r="J145" s="16" t="s">
        <v>18</v>
      </c>
    </row>
    <row r="146" spans="1:10" ht="15" customHeight="1" x14ac:dyDescent="0.2">
      <c r="A146" s="5" t="s">
        <v>134</v>
      </c>
      <c r="B146" s="6">
        <v>1</v>
      </c>
      <c r="C146" s="6" t="s">
        <v>15</v>
      </c>
      <c r="D146" s="6">
        <v>1</v>
      </c>
      <c r="E146" s="6">
        <v>1</v>
      </c>
      <c r="F146" s="6" t="s">
        <v>15</v>
      </c>
      <c r="G146" s="13">
        <v>1.6393E-5</v>
      </c>
      <c r="H146" s="10" t="s">
        <v>15</v>
      </c>
      <c r="I146" s="15" t="s">
        <v>17</v>
      </c>
      <c r="J146" s="16" t="s">
        <v>18</v>
      </c>
    </row>
    <row r="147" spans="1:10" ht="21" customHeight="1" x14ac:dyDescent="0.2">
      <c r="A147" s="5" t="s">
        <v>135</v>
      </c>
      <c r="B147" s="4">
        <f>SUM(B148:B149)</f>
        <v>2</v>
      </c>
      <c r="C147" s="4">
        <f t="shared" ref="C147:H147" si="49">SUM(C148:C149)</f>
        <v>1</v>
      </c>
      <c r="D147" s="4">
        <f t="shared" si="49"/>
        <v>1</v>
      </c>
      <c r="E147" s="4">
        <f t="shared" si="49"/>
        <v>3</v>
      </c>
      <c r="F147" s="4">
        <f t="shared" si="49"/>
        <v>3</v>
      </c>
      <c r="G147" s="12">
        <f t="shared" si="49"/>
        <v>4.918E-5</v>
      </c>
      <c r="H147" s="9">
        <f t="shared" si="49"/>
        <v>3</v>
      </c>
      <c r="I147" s="15" t="s">
        <v>17</v>
      </c>
      <c r="J147" s="16" t="s">
        <v>18</v>
      </c>
    </row>
    <row r="148" spans="1:10" ht="15" customHeight="1" x14ac:dyDescent="0.2">
      <c r="A148" s="5" t="s">
        <v>136</v>
      </c>
      <c r="B148" s="6">
        <v>1</v>
      </c>
      <c r="C148" s="6">
        <v>1</v>
      </c>
      <c r="D148" s="6" t="s">
        <v>15</v>
      </c>
      <c r="E148" s="6">
        <v>1</v>
      </c>
      <c r="F148" s="6">
        <v>1</v>
      </c>
      <c r="G148" s="13">
        <v>1.6393E-5</v>
      </c>
      <c r="H148" s="10">
        <v>1</v>
      </c>
      <c r="I148" s="15" t="s">
        <v>17</v>
      </c>
      <c r="J148" s="16" t="s">
        <v>18</v>
      </c>
    </row>
    <row r="149" spans="1:10" ht="15" customHeight="1" x14ac:dyDescent="0.2">
      <c r="A149" s="5" t="s">
        <v>137</v>
      </c>
      <c r="B149" s="6">
        <v>1</v>
      </c>
      <c r="C149" s="6" t="s">
        <v>15</v>
      </c>
      <c r="D149" s="6">
        <v>1</v>
      </c>
      <c r="E149" s="6">
        <v>2</v>
      </c>
      <c r="F149" s="6">
        <v>2</v>
      </c>
      <c r="G149" s="13">
        <v>3.2787000000000003E-5</v>
      </c>
      <c r="H149" s="10">
        <v>2</v>
      </c>
      <c r="I149" s="15" t="s">
        <v>17</v>
      </c>
      <c r="J149" s="16" t="s">
        <v>18</v>
      </c>
    </row>
    <row r="150" spans="1:10" ht="21" customHeight="1" x14ac:dyDescent="0.2">
      <c r="A150" s="5" t="s">
        <v>138</v>
      </c>
      <c r="B150" s="4">
        <f>SUM(B151)</f>
        <v>2</v>
      </c>
      <c r="C150" s="4">
        <f t="shared" ref="C150:H150" si="50">SUM(C151)</f>
        <v>0</v>
      </c>
      <c r="D150" s="4">
        <f t="shared" si="50"/>
        <v>2</v>
      </c>
      <c r="E150" s="4">
        <f t="shared" si="50"/>
        <v>2</v>
      </c>
      <c r="F150" s="4">
        <f t="shared" si="50"/>
        <v>2</v>
      </c>
      <c r="G150" s="12">
        <f t="shared" si="50"/>
        <v>3.2786000000000001E-5</v>
      </c>
      <c r="H150" s="9">
        <f t="shared" si="50"/>
        <v>1.9</v>
      </c>
      <c r="I150" s="15" t="s">
        <v>17</v>
      </c>
      <c r="J150" s="16" t="s">
        <v>18</v>
      </c>
    </row>
    <row r="151" spans="1:10" ht="15" customHeight="1" x14ac:dyDescent="0.2">
      <c r="A151" s="5" t="s">
        <v>137</v>
      </c>
      <c r="B151" s="6">
        <v>2</v>
      </c>
      <c r="C151" s="6" t="s">
        <v>15</v>
      </c>
      <c r="D151" s="6">
        <v>2</v>
      </c>
      <c r="E151" s="6">
        <v>2</v>
      </c>
      <c r="F151" s="6">
        <v>2</v>
      </c>
      <c r="G151" s="13">
        <v>3.2786000000000001E-5</v>
      </c>
      <c r="H151" s="10">
        <v>1.9</v>
      </c>
      <c r="I151" s="15" t="s">
        <v>17</v>
      </c>
      <c r="J151" s="16" t="s">
        <v>18</v>
      </c>
    </row>
    <row r="152" spans="1:10" ht="21" customHeight="1" x14ac:dyDescent="0.2">
      <c r="A152" s="5" t="s">
        <v>74</v>
      </c>
      <c r="B152" s="4">
        <f>SUM(B153:B156)</f>
        <v>8</v>
      </c>
      <c r="C152" s="4">
        <f t="shared" ref="C152:H152" si="51">SUM(C153:C156)</f>
        <v>1</v>
      </c>
      <c r="D152" s="4">
        <f t="shared" si="51"/>
        <v>7</v>
      </c>
      <c r="E152" s="4">
        <f t="shared" si="51"/>
        <v>2232</v>
      </c>
      <c r="F152" s="4">
        <f t="shared" si="51"/>
        <v>52</v>
      </c>
      <c r="G152" s="12">
        <f t="shared" si="51"/>
        <v>4.3557376000000002E-2</v>
      </c>
      <c r="H152" s="9">
        <f t="shared" si="51"/>
        <v>11</v>
      </c>
      <c r="I152" s="15" t="s">
        <v>17</v>
      </c>
      <c r="J152" s="16" t="s">
        <v>18</v>
      </c>
    </row>
    <row r="153" spans="1:10" ht="15" customHeight="1" x14ac:dyDescent="0.2">
      <c r="A153" s="5" t="s">
        <v>167</v>
      </c>
      <c r="B153" s="6">
        <v>1</v>
      </c>
      <c r="C153" s="6" t="s">
        <v>15</v>
      </c>
      <c r="D153" s="6">
        <v>1</v>
      </c>
      <c r="E153" s="6">
        <v>2000</v>
      </c>
      <c r="F153" s="6" t="s">
        <v>15</v>
      </c>
      <c r="G153" s="13">
        <v>0.03</v>
      </c>
      <c r="H153" s="10" t="s">
        <v>15</v>
      </c>
      <c r="I153" s="15" t="s">
        <v>17</v>
      </c>
      <c r="J153" s="16" t="s">
        <v>18</v>
      </c>
    </row>
    <row r="154" spans="1:10" ht="15" customHeight="1" x14ac:dyDescent="0.2">
      <c r="A154" s="5" t="s">
        <v>139</v>
      </c>
      <c r="B154" s="6">
        <v>1</v>
      </c>
      <c r="C154" s="6" t="s">
        <v>15</v>
      </c>
      <c r="D154" s="6">
        <v>1</v>
      </c>
      <c r="E154" s="6">
        <v>1</v>
      </c>
      <c r="F154" s="6">
        <v>1</v>
      </c>
      <c r="G154" s="13">
        <v>1.6393E-5</v>
      </c>
      <c r="H154" s="10" t="s">
        <v>15</v>
      </c>
      <c r="I154" s="15" t="s">
        <v>17</v>
      </c>
      <c r="J154" s="16" t="s">
        <v>18</v>
      </c>
    </row>
    <row r="155" spans="1:10" ht="15" customHeight="1" x14ac:dyDescent="0.2">
      <c r="A155" s="5" t="s">
        <v>140</v>
      </c>
      <c r="B155" s="6">
        <v>5</v>
      </c>
      <c r="C155" s="6">
        <v>1</v>
      </c>
      <c r="D155" s="6">
        <v>4</v>
      </c>
      <c r="E155" s="6">
        <v>131</v>
      </c>
      <c r="F155" s="6">
        <v>51</v>
      </c>
      <c r="G155" s="13">
        <v>1.1901639E-2</v>
      </c>
      <c r="H155" s="10">
        <v>11</v>
      </c>
      <c r="I155" s="15" t="s">
        <v>17</v>
      </c>
      <c r="J155" s="16" t="s">
        <v>18</v>
      </c>
    </row>
    <row r="156" spans="1:10" ht="15" customHeight="1" x14ac:dyDescent="0.2">
      <c r="A156" s="5" t="s">
        <v>171</v>
      </c>
      <c r="B156" s="6">
        <v>1</v>
      </c>
      <c r="C156" s="6" t="s">
        <v>15</v>
      </c>
      <c r="D156" s="6">
        <v>1</v>
      </c>
      <c r="E156" s="6">
        <v>100</v>
      </c>
      <c r="F156" s="6" t="s">
        <v>15</v>
      </c>
      <c r="G156" s="13">
        <v>1.639344E-3</v>
      </c>
      <c r="H156" s="10" t="s">
        <v>15</v>
      </c>
      <c r="I156" s="15" t="s">
        <v>17</v>
      </c>
      <c r="J156" s="16" t="s">
        <v>18</v>
      </c>
    </row>
    <row r="157" spans="1:10" ht="21" customHeight="1" x14ac:dyDescent="0.2">
      <c r="A157" s="5" t="s">
        <v>141</v>
      </c>
      <c r="B157" s="4">
        <f>SUM(B158:B159)</f>
        <v>3</v>
      </c>
      <c r="C157" s="4">
        <f t="shared" ref="C157:H157" si="52">SUM(C158:C159)</f>
        <v>0</v>
      </c>
      <c r="D157" s="4">
        <f t="shared" si="52"/>
        <v>3</v>
      </c>
      <c r="E157" s="4">
        <f t="shared" si="52"/>
        <v>17</v>
      </c>
      <c r="F157" s="4">
        <f t="shared" si="52"/>
        <v>7</v>
      </c>
      <c r="G157" s="12">
        <f t="shared" si="52"/>
        <v>2.7868800000000003E-4</v>
      </c>
      <c r="H157" s="9">
        <f t="shared" si="52"/>
        <v>16</v>
      </c>
      <c r="I157" s="15" t="s">
        <v>17</v>
      </c>
      <c r="J157" s="16" t="s">
        <v>18</v>
      </c>
    </row>
    <row r="158" spans="1:10" ht="15" customHeight="1" x14ac:dyDescent="0.2">
      <c r="A158" s="5" t="s">
        <v>142</v>
      </c>
      <c r="B158" s="6">
        <v>2</v>
      </c>
      <c r="C158" s="6" t="s">
        <v>15</v>
      </c>
      <c r="D158" s="6">
        <v>2</v>
      </c>
      <c r="E158" s="6">
        <v>16</v>
      </c>
      <c r="F158" s="6">
        <v>6</v>
      </c>
      <c r="G158" s="13">
        <v>2.6229500000000001E-4</v>
      </c>
      <c r="H158" s="10">
        <v>15</v>
      </c>
      <c r="I158" s="15" t="s">
        <v>17</v>
      </c>
      <c r="J158" s="16" t="s">
        <v>18</v>
      </c>
    </row>
    <row r="159" spans="1:10" ht="15" customHeight="1" x14ac:dyDescent="0.2">
      <c r="A159" s="5" t="s">
        <v>143</v>
      </c>
      <c r="B159" s="6">
        <v>1</v>
      </c>
      <c r="C159" s="6" t="s">
        <v>15</v>
      </c>
      <c r="D159" s="6">
        <v>1</v>
      </c>
      <c r="E159" s="6">
        <v>1</v>
      </c>
      <c r="F159" s="6">
        <v>1</v>
      </c>
      <c r="G159" s="13">
        <v>1.6393E-5</v>
      </c>
      <c r="H159" s="10">
        <v>1</v>
      </c>
      <c r="I159" s="15" t="s">
        <v>17</v>
      </c>
      <c r="J159" s="16" t="s">
        <v>18</v>
      </c>
    </row>
    <row r="160" spans="1:10" ht="21" customHeight="1" x14ac:dyDescent="0.2">
      <c r="A160" s="5" t="s">
        <v>13</v>
      </c>
      <c r="B160" s="4">
        <f>SUM(B161)</f>
        <v>1</v>
      </c>
      <c r="C160" s="4">
        <f t="shared" ref="C160:H161" si="53">SUM(C161)</f>
        <v>0</v>
      </c>
      <c r="D160" s="4">
        <f t="shared" si="53"/>
        <v>1</v>
      </c>
      <c r="E160" s="4">
        <f t="shared" si="53"/>
        <v>2</v>
      </c>
      <c r="F160" s="4">
        <f t="shared" si="53"/>
        <v>0</v>
      </c>
      <c r="G160" s="12">
        <f t="shared" si="53"/>
        <v>3.2787000000000003E-5</v>
      </c>
      <c r="H160" s="9">
        <f t="shared" si="53"/>
        <v>0</v>
      </c>
      <c r="I160" s="15" t="s">
        <v>17</v>
      </c>
      <c r="J160" s="16" t="s">
        <v>18</v>
      </c>
    </row>
    <row r="161" spans="1:10" ht="21" customHeight="1" x14ac:dyDescent="0.2">
      <c r="A161" s="5" t="s">
        <v>144</v>
      </c>
      <c r="B161" s="4">
        <f>SUM(B162)</f>
        <v>1</v>
      </c>
      <c r="C161" s="4">
        <f t="shared" si="53"/>
        <v>0</v>
      </c>
      <c r="D161" s="4">
        <f t="shared" si="53"/>
        <v>1</v>
      </c>
      <c r="E161" s="4">
        <f t="shared" si="53"/>
        <v>2</v>
      </c>
      <c r="F161" s="4">
        <f t="shared" si="53"/>
        <v>0</v>
      </c>
      <c r="G161" s="12">
        <f t="shared" si="53"/>
        <v>3.2787000000000003E-5</v>
      </c>
      <c r="H161" s="9">
        <f t="shared" si="53"/>
        <v>0</v>
      </c>
      <c r="I161" s="15" t="s">
        <v>17</v>
      </c>
      <c r="J161" s="16" t="s">
        <v>18</v>
      </c>
    </row>
    <row r="162" spans="1:10" ht="15" customHeight="1" x14ac:dyDescent="0.2">
      <c r="A162" s="5" t="s">
        <v>145</v>
      </c>
      <c r="B162" s="6">
        <v>1</v>
      </c>
      <c r="C162" s="6" t="s">
        <v>15</v>
      </c>
      <c r="D162" s="6">
        <v>1</v>
      </c>
      <c r="E162" s="6">
        <v>2</v>
      </c>
      <c r="F162" s="6" t="s">
        <v>15</v>
      </c>
      <c r="G162" s="13">
        <v>3.2787000000000003E-5</v>
      </c>
      <c r="H162" s="10" t="s">
        <v>15</v>
      </c>
      <c r="I162" s="15" t="s">
        <v>17</v>
      </c>
      <c r="J162" s="16" t="s">
        <v>18</v>
      </c>
    </row>
    <row r="163" spans="1:10" ht="21" customHeight="1" x14ac:dyDescent="0.2">
      <c r="A163" s="5" t="s">
        <v>14</v>
      </c>
      <c r="B163" s="4">
        <f>SUM(B164+B166)</f>
        <v>2</v>
      </c>
      <c r="C163" s="4">
        <f t="shared" ref="C163:H163" si="54">SUM(C164+C166)</f>
        <v>0</v>
      </c>
      <c r="D163" s="4">
        <f t="shared" si="54"/>
        <v>2</v>
      </c>
      <c r="E163" s="4">
        <f t="shared" si="54"/>
        <v>1235</v>
      </c>
      <c r="F163" s="4">
        <f t="shared" si="54"/>
        <v>3</v>
      </c>
      <c r="G163" s="12">
        <f t="shared" si="54"/>
        <v>2.0245902E-2</v>
      </c>
      <c r="H163" s="9">
        <f t="shared" si="54"/>
        <v>3</v>
      </c>
      <c r="I163" s="15" t="s">
        <v>17</v>
      </c>
      <c r="J163" s="16" t="s">
        <v>18</v>
      </c>
    </row>
    <row r="164" spans="1:10" ht="21" customHeight="1" x14ac:dyDescent="0.2">
      <c r="A164" s="5" t="s">
        <v>146</v>
      </c>
      <c r="B164" s="4">
        <f>SUM(B165)</f>
        <v>1</v>
      </c>
      <c r="C164" s="4">
        <f t="shared" ref="C164:H164" si="55">SUM(C165)</f>
        <v>0</v>
      </c>
      <c r="D164" s="4">
        <f t="shared" si="55"/>
        <v>1</v>
      </c>
      <c r="E164" s="4">
        <f t="shared" si="55"/>
        <v>15</v>
      </c>
      <c r="F164" s="4">
        <f t="shared" si="55"/>
        <v>3</v>
      </c>
      <c r="G164" s="12">
        <f t="shared" si="55"/>
        <v>2.4590199999999999E-4</v>
      </c>
      <c r="H164" s="9">
        <f t="shared" si="55"/>
        <v>3</v>
      </c>
      <c r="I164" s="15" t="s">
        <v>17</v>
      </c>
      <c r="J164" s="16" t="s">
        <v>18</v>
      </c>
    </row>
    <row r="165" spans="1:10" ht="15" customHeight="1" x14ac:dyDescent="0.2">
      <c r="A165" s="5" t="s">
        <v>147</v>
      </c>
      <c r="B165" s="6">
        <v>1</v>
      </c>
      <c r="C165" s="6" t="s">
        <v>15</v>
      </c>
      <c r="D165" s="6">
        <v>1</v>
      </c>
      <c r="E165" s="6">
        <v>15</v>
      </c>
      <c r="F165" s="6">
        <v>3</v>
      </c>
      <c r="G165" s="13">
        <v>2.4590199999999999E-4</v>
      </c>
      <c r="H165" s="10">
        <v>3</v>
      </c>
      <c r="I165" s="15" t="s">
        <v>17</v>
      </c>
      <c r="J165" s="16" t="s">
        <v>18</v>
      </c>
    </row>
    <row r="166" spans="1:10" ht="21" customHeight="1" x14ac:dyDescent="0.2">
      <c r="A166" s="5" t="s">
        <v>148</v>
      </c>
      <c r="B166" s="4">
        <f>SUM(B167)</f>
        <v>1</v>
      </c>
      <c r="C166" s="4">
        <f t="shared" ref="C166:H166" si="56">SUM(C167)</f>
        <v>0</v>
      </c>
      <c r="D166" s="4">
        <f t="shared" si="56"/>
        <v>1</v>
      </c>
      <c r="E166" s="4">
        <f t="shared" si="56"/>
        <v>1220</v>
      </c>
      <c r="F166" s="4">
        <f t="shared" si="56"/>
        <v>0</v>
      </c>
      <c r="G166" s="12">
        <f t="shared" si="56"/>
        <v>0.02</v>
      </c>
      <c r="H166" s="9">
        <f t="shared" si="56"/>
        <v>0</v>
      </c>
      <c r="I166" s="15" t="s">
        <v>17</v>
      </c>
      <c r="J166" s="16" t="s">
        <v>18</v>
      </c>
    </row>
    <row r="167" spans="1:10" ht="15" customHeight="1" x14ac:dyDescent="0.2">
      <c r="A167" s="7" t="s">
        <v>149</v>
      </c>
      <c r="B167" s="8">
        <v>1</v>
      </c>
      <c r="C167" s="8" t="s">
        <v>15</v>
      </c>
      <c r="D167" s="8">
        <v>1</v>
      </c>
      <c r="E167" s="8">
        <v>1220</v>
      </c>
      <c r="F167" s="8" t="s">
        <v>15</v>
      </c>
      <c r="G167" s="14">
        <v>0.02</v>
      </c>
      <c r="H167" s="11" t="s">
        <v>15</v>
      </c>
      <c r="I167" s="15" t="s">
        <v>17</v>
      </c>
      <c r="J167" s="16" t="s">
        <v>18</v>
      </c>
    </row>
    <row r="168" spans="1:10" s="23" customFormat="1" ht="18" customHeight="1" x14ac:dyDescent="0.2">
      <c r="A168" s="32" t="s">
        <v>170</v>
      </c>
      <c r="B168" s="32"/>
      <c r="C168" s="32"/>
      <c r="D168" s="32"/>
      <c r="E168" s="32"/>
      <c r="F168" s="32"/>
      <c r="G168" s="32"/>
      <c r="H168" s="32"/>
      <c r="I168" s="22"/>
    </row>
    <row r="169" spans="1:10" s="16" customFormat="1" ht="18" customHeight="1" x14ac:dyDescent="0.2">
      <c r="A169" s="18" t="s">
        <v>150</v>
      </c>
      <c r="B169" s="19"/>
      <c r="C169" s="19"/>
      <c r="D169" s="19"/>
      <c r="E169" s="20"/>
      <c r="F169" s="21"/>
      <c r="G169" s="15"/>
      <c r="I169" s="15"/>
    </row>
    <row r="170" spans="1:10" s="16" customFormat="1" ht="18" customHeight="1" x14ac:dyDescent="0.2">
      <c r="A170" s="24" t="s">
        <v>151</v>
      </c>
      <c r="B170" s="24"/>
      <c r="C170" s="24"/>
      <c r="D170" s="24"/>
      <c r="E170" s="24"/>
      <c r="F170" s="24"/>
      <c r="G170" s="24"/>
      <c r="H170" s="24"/>
      <c r="I170" s="15"/>
    </row>
  </sheetData>
  <mergeCells count="8">
    <mergeCell ref="A170:H170"/>
    <mergeCell ref="A2:A3"/>
    <mergeCell ref="A1:H1"/>
    <mergeCell ref="B2:D2"/>
    <mergeCell ref="E2:F2"/>
    <mergeCell ref="G2:G3"/>
    <mergeCell ref="H2:H3"/>
    <mergeCell ref="A168:H168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  <rowBreaks count="4" manualBreakCount="4">
    <brk id="43" max="7" man="1"/>
    <brk id="84" max="7" man="1"/>
    <brk id="125" max="7" man="1"/>
    <brk id="16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29</vt:lpstr>
      <vt:lpstr>'Cuadro 29'!Área_de_impresión</vt:lpstr>
      <vt:lpstr>'Cuadro 29'!Títulos_a_imprimir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2025-07-07T17:27:39Z</cp:lastPrinted>
  <dcterms:created xsi:type="dcterms:W3CDTF">2025-06-11T17:59:06Z</dcterms:created>
  <dcterms:modified xsi:type="dcterms:W3CDTF">2025-07-09T19:31:59Z</dcterms:modified>
</cp:coreProperties>
</file>